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I:\Risk Management\Pillar 3 Risk Disclosures\2018\Pillar 3 Tables\Q3 18\"/>
    </mc:Choice>
  </mc:AlternateContent>
  <bookViews>
    <workbookView xWindow="0" yWindow="0" windowWidth="25200" windowHeight="11970" tabRatio="901" activeTab="2"/>
  </bookViews>
  <sheets>
    <sheet name="Disclaimer" sheetId="1" r:id="rId1"/>
    <sheet name="Index" sheetId="2" r:id="rId2"/>
    <sheet name="EU OV1" sheetId="8" r:id="rId3"/>
    <sheet name="OFD" sheetId="9" r:id="rId4"/>
  </sheets>
  <externalReferences>
    <externalReference r:id="rId5"/>
    <externalReference r:id="rId6"/>
  </externalReferences>
  <calcPr calcId="152511"/>
  <customWorkbookViews>
    <customWorkbookView name="Unnur Ylfa Magnúsdóttir - Personal View" guid="{E15FBE34-FE0E-4FB3-BF77-D720D4424F83}" mergeInterval="0" personalView="1" maximized="1" xWindow="-1688" yWindow="-8" windowWidth="1696" windowHeight="1066" tabRatio="901" activeSheetId="2"/>
    <customWorkbookView name="Sævarður Einarsson - Personal View" guid="{B3B79DE6-B790-447F-9BF8-243B216057B6}" mergeInterval="0" personalView="1" maximized="1" xWindow="-8" yWindow="-8" windowWidth="1696" windowHeight="1026" tabRatio="901" activeSheetId="19"/>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96" i="9" l="1"/>
  <c r="B46" i="9" l="1"/>
  <c r="B25" i="9"/>
  <c r="B20" i="9"/>
  <c r="B19" i="9"/>
  <c r="B17" i="9"/>
  <c r="B16" i="9"/>
  <c r="B13" i="9"/>
  <c r="B8" i="9"/>
  <c r="B7" i="9"/>
  <c r="B6" i="9"/>
  <c r="B14" i="9" l="1"/>
  <c r="B40" i="9"/>
  <c r="C40" i="9"/>
  <c r="C41" i="9" s="1"/>
  <c r="B41" i="9" l="1"/>
  <c r="C47" i="9" l="1"/>
  <c r="C59" i="9" s="1"/>
  <c r="C60" i="9" s="1"/>
  <c r="C79" i="9" s="1"/>
  <c r="B47" i="9"/>
  <c r="B59" i="9" s="1"/>
  <c r="B60" i="9" s="1"/>
  <c r="B79" i="9" l="1"/>
  <c r="B1" i="2" l="1"/>
  <c r="C1" i="1"/>
  <c r="D1" i="1" s="1"/>
  <c r="E1" i="1" s="1"/>
  <c r="F1" i="1" s="1"/>
  <c r="C91" i="9" l="1"/>
  <c r="B81" i="9" l="1"/>
  <c r="B102" i="9" l="1"/>
  <c r="B84" i="9"/>
  <c r="B83" i="9"/>
  <c r="B91" i="9" s="1"/>
  <c r="B85" i="9"/>
</calcChain>
</file>

<file path=xl/sharedStrings.xml><?xml version="1.0" encoding="utf-8"?>
<sst xmlns="http://schemas.openxmlformats.org/spreadsheetml/2006/main" count="162" uniqueCount="148">
  <si>
    <t>Market risk</t>
  </si>
  <si>
    <t>Total</t>
  </si>
  <si>
    <t>RWAs</t>
  </si>
  <si>
    <t>Credit risk (excluding CCR)</t>
  </si>
  <si>
    <t>Settlement risk</t>
  </si>
  <si>
    <t>Large exposures</t>
  </si>
  <si>
    <t>Amounts below the thresholds for deduction (subject to 250% risk weight)</t>
  </si>
  <si>
    <t>Disclaimer</t>
  </si>
  <si>
    <t>This document has been prepared for information purposes only and should not be relied upon, or form the basis of any action or decision, by any person. Nothing in this document is, nor shall be relied on as, a promise or representation as to the future. In supplying this document, Arion Bank does not undertake any obligation to provide the recipient with access to any additional information or to update this document or to correct any inaccuracies herein which may become apparent.</t>
  </si>
  <si>
    <t>The information relating to Arion Bank, its subsidiaries and associates and their respective businesses and assets contained in, or used in preparing, this document has not been verified or audited. Further, this document does not purport to provide a complete description of the matters to which it relates.</t>
  </si>
  <si>
    <t>Some information may be based on assumptions or market conditions and may change without notice. Accordingly, no representation or warranty, express or implied, is made as to the fairness, accuracy, completeness or correctness of the information, forecasts, opinions and expectations contained in this document and no reliance should be placed on such information, forecasts, opinions and expectations. To the extent permitted by law, none of Arion Bank or any of their affiliates or advisers, any of their respective directors, officers or employees, or any other person, accepts any liability whatsoever for any loss howsoever arising from any use of this document or its contents or otherwise arising in connection with this document.</t>
  </si>
  <si>
    <t>Due to rounding, numbers in the disclosures may not add up precisely to the totals provided and percentages may not precisely reflect the absolute figures.</t>
  </si>
  <si>
    <t>By accepting this document you agree to be bound by the foregoing instructions and limitations.</t>
  </si>
  <si>
    <t>3  Capital Management</t>
  </si>
  <si>
    <t>Minimum own funds requirements</t>
  </si>
  <si>
    <t>of which the standardized approach</t>
  </si>
  <si>
    <t>CCR</t>
  </si>
  <si>
    <t>of which mark to market</t>
  </si>
  <si>
    <t>of which CVA</t>
  </si>
  <si>
    <t>Securitisation exposures in the banking book (after the cap)</t>
  </si>
  <si>
    <t>Operational risk</t>
  </si>
  <si>
    <t>of which standardized approach</t>
  </si>
  <si>
    <t>Reference</t>
  </si>
  <si>
    <t>Common Equity Tier 1 capital: instruments and reserves</t>
  </si>
  <si>
    <t>Capital instruments and the related share premium accounts</t>
  </si>
  <si>
    <t>Retained earnings</t>
  </si>
  <si>
    <t>Accumulated other comprehensive income (and any other reserves)</t>
  </si>
  <si>
    <t>Funds for general banking risk</t>
  </si>
  <si>
    <t>3a</t>
  </si>
  <si>
    <t>Amount of qualifying items referred to in Article 484 (3) and the related share premium accounts subject to phase out from CET1</t>
  </si>
  <si>
    <t>Public sector capital injections grandfathered until 1 january 2018</t>
  </si>
  <si>
    <t>Minority interests (amount allowed in consolidated CET1)</t>
  </si>
  <si>
    <t>Independently reviewed interim profits net of any foreseeable charge or dividend</t>
  </si>
  <si>
    <t>5a</t>
  </si>
  <si>
    <t>Common Equity Tier 1 (CET1) capital before regulatory adjustments</t>
  </si>
  <si>
    <t>Common Equity Tier 1 (CET1) capital: regulatory adjustments</t>
  </si>
  <si>
    <t>Additional value adjustments (negative amount)</t>
  </si>
  <si>
    <t>Intangible assets (net of related tax liability) (negative amount)</t>
  </si>
  <si>
    <t>Empty set in the EU</t>
  </si>
  <si>
    <t>Deferred tax assets that rely on future profitability excluding those arising from temporary difference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</si>
  <si>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</si>
  <si>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</si>
  <si>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</si>
  <si>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</si>
  <si>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</si>
  <si>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</si>
  <si>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20a</t>
  </si>
  <si>
    <t>Losses for the current financial year (negative amount)</t>
  </si>
  <si>
    <t>25a</t>
  </si>
  <si>
    <t>Foreseeable tax charges relating to CET1 items (negative amount)</t>
  </si>
  <si>
    <t>25b</t>
  </si>
  <si>
    <t>Regulatory adjustments applied to Common Equity Tier 1 in respect of amounts subject to pre-CRR treatment</t>
  </si>
  <si>
    <t>Regulatory adjustments relating to unrealised gains and losses pursuant to Articles 467 and 468</t>
  </si>
  <si>
    <t>26a</t>
  </si>
  <si>
    <t>Amount to be deducted from or added to Common Equity Tier 1 capital with regard to additional filters and deductions required pre CRR</t>
  </si>
  <si>
    <t>26b</t>
  </si>
  <si>
    <t>Qualifying AT1 deductions that exceeds the AT1 capital of the institution (negative amount)</t>
  </si>
  <si>
    <t>Total regulatory adjustments to Common Equity Tier 1 (CET1)</t>
  </si>
  <si>
    <t>Common Equity Tier 1  (CET1) capital</t>
  </si>
  <si>
    <t>Additional Tier 1 (AT1) capital: instruments</t>
  </si>
  <si>
    <t>Amount of qualifying items referred to in Article 484 (4) and the related share premium accounts subject to phase out from AT1</t>
  </si>
  <si>
    <t xml:space="preserve">Qualifying Tier 1 capital included in consolidated AT1 capital (including minority interest not included in row 5) issued by subsidiaries and held by third parties </t>
  </si>
  <si>
    <t>Additional Tier 1 (AT1) capital before regulatory adjustments</t>
  </si>
  <si>
    <t>Additional Tier 1 (AT1) capital: regulatory adjustments</t>
  </si>
  <si>
    <t>Direct and indirect holdings by an institution of own AT1 instruments (negative amount)</t>
  </si>
  <si>
    <t>Holdings of the AT1 instruments of financial sector entities where those entities have reciprocal cross holdings with the institution designed to inflate artificially the own funds of the institution (negative amount)</t>
  </si>
  <si>
    <t>Regulatory adjustments applied to Additional Tier 1 capital in respect of amounts subject to pre-CRR treatment and transitional treatments subject to phase-out as prescribed in Regulation (EU) No 585/2013 (ie. CRR residual amounts)</t>
  </si>
  <si>
    <t>Residual amounts deducted from Additional Tier 1 capital with regard to deduction from Common Equity Tier 1 capital during the transitional period pursuant to article 472 of Regulation (EU) No 575/2013</t>
  </si>
  <si>
    <t>41a</t>
  </si>
  <si>
    <t>Residual amounts deducted from Additional Tier 1 capital with regard to deduction from Tier 2 capital during the transitional period pursuant to article 475 of Regulation (EU) No 575/2013</t>
  </si>
  <si>
    <t>41b</t>
  </si>
  <si>
    <t>Amounts to be deducted from added to Additional Tier 1 capital with regard to additional filters and deductions required pre- CRR</t>
  </si>
  <si>
    <t>41c</t>
  </si>
  <si>
    <t>Qualifying T2 deductions that exceed the T2 capital of the institution (negative amount)</t>
  </si>
  <si>
    <t>Total regulatory adjustments to Additional Tier 1 (AT1) capital</t>
  </si>
  <si>
    <t>Additional Tier 1 (AT1) capital</t>
  </si>
  <si>
    <t>Tier 1 capital (T1 = CET1 + AT1)</t>
  </si>
  <si>
    <t>Tier 2 (T2) capital: instruments and provisions</t>
  </si>
  <si>
    <t>Amount of qualifying items referred to in Article 484 (5) and the related share premium accounts subject to phase out from T2</t>
  </si>
  <si>
    <t>Qualifying own funds instruments included in consolidated T2 capital (including minority interest and AT1 instruments not included in rows 5 or 34) issued by subsidiaries and held by third party</t>
  </si>
  <si>
    <t>Credit risk adjustments</t>
  </si>
  <si>
    <t xml:space="preserve">Tier 2 (T2) capital before regulatory adjustment </t>
  </si>
  <si>
    <t>Tier 2 (T2) capital: regulatory adjustments</t>
  </si>
  <si>
    <t>Direct and indirect holdings by an institution of own T2 instruments and subordinated loans (negative amount)</t>
  </si>
  <si>
    <t>Holdings of the T2 instruments and subordinated loans of financial sector entities where those entities have reciprocal cross holdings with the institutions designed to inflate artificially the own funds of the institution (negative amount)</t>
  </si>
  <si>
    <t>Regulatory adjustments applied to tier 2 in respect of amounts subject to pre-CRR treatment and transitional treatments subject to phase out as prescribed in Regulation (EU) No 575/2013 (i.e. CRR residual amounts)</t>
  </si>
  <si>
    <t>Residual amounts deducted from Tier 2 capital with regard to deduction from Common Equity Tier 1 capital during the transitional period pursuant to article 472 of Regulation (EU) No 575/2013</t>
  </si>
  <si>
    <t>56a</t>
  </si>
  <si>
    <t>Residual amounts deducted from Tier 2 capital with regard to deduction from Additional Tier 1 capital during the transitional period pursuant to article 475 of Regulation (EU) No 575/2013</t>
  </si>
  <si>
    <t>56b</t>
  </si>
  <si>
    <t>Amounts to be deducted from or added to Tier 2 capital with regard to additional filters and deductions required pre- CRR</t>
  </si>
  <si>
    <t>56c</t>
  </si>
  <si>
    <t>Total regulatory adjustments to Tier 2 (T2) capital</t>
  </si>
  <si>
    <t>Tier 2 (T2) capital</t>
  </si>
  <si>
    <t>Total capital (TC = T1 + T2)</t>
  </si>
  <si>
    <t>Risk weighted assets in respect of amounts subject to pre-CRR treatment and transitional treatments subject to phase out as prescribed in Regulation (EU) No 575/2013 (i.e. CRR residual amount)</t>
  </si>
  <si>
    <t>59a</t>
  </si>
  <si>
    <t>Total risk-weighted assets</t>
  </si>
  <si>
    <t>Capital ratios and buffers</t>
  </si>
  <si>
    <t>Common Equity Tier 1 (as a percentage of total risk exposure amount)</t>
  </si>
  <si>
    <t>Tier 1 (as a percentage of total risk exposure amount)</t>
  </si>
  <si>
    <t>Total capital (as a percentage of total risk exposure amount)</t>
  </si>
  <si>
    <t>67a</t>
  </si>
  <si>
    <t>Common Equity Tier 1 available to meet buffers (as a percentage of risk exposure amount) 2)</t>
  </si>
  <si>
    <t>Amounts below the thresholds for deduction (before risk-weighting)</t>
  </si>
  <si>
    <t>Applicable caps on the inclusion of provisions in Tier 2</t>
  </si>
  <si>
    <t>Credit risk adjustments included in T2 in respect of exposures subject to standardized approach (prior to the application of the cap)</t>
  </si>
  <si>
    <t>Cap on inclusion of credit risk adjustments in T2 under standardized approach</t>
  </si>
  <si>
    <t>Credit risk adjustments included in T2 in respect of exposures subject to internal rating-based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</si>
  <si>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</si>
  <si>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</si>
  <si>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phase-out arrangements</t>
  </si>
  <si>
    <t>Amount excluded from CET1 due to cap (excess over cap after redemptions and maturities)</t>
  </si>
  <si>
    <t>Current cap on AT1 instruments subject to phase-out arrangements</t>
  </si>
  <si>
    <t>Amount excluded from AT1 due to cap (excess over cap after redemptions and maturities)</t>
  </si>
  <si>
    <t>Current cap on T2 instruments subject to phase-out arrangements</t>
  </si>
  <si>
    <t>Amount excluded from T2 due to cap (excess over cap after redemptions and maturities)</t>
  </si>
  <si>
    <t xml:space="preserve">     of which: capital conservation buffer requirement</t>
  </si>
  <si>
    <t xml:space="preserve">     of which: countercyclical buffer requirement</t>
  </si>
  <si>
    <t xml:space="preserve">     of which: systemic risk buffer requirement</t>
  </si>
  <si>
    <t xml:space="preserve">     of which: Global Systemically Important Institution (G-SII) or Other Systemically Important Institution (O-SII) buffer</t>
  </si>
  <si>
    <t>[non-relevant in EU regulation]</t>
  </si>
  <si>
    <t>Own funds disclosure according to Article 5 in EU Regulation No. 1423/2013</t>
  </si>
  <si>
    <t>Direct, indirect and synthetic holdings of the CET1 instruments of financial sector entities where those entities have reciprocal cross holdings with the institution designed to inflate artificially the own funds of the institution (negatvie amount)</t>
  </si>
  <si>
    <t xml:space="preserve">Direct, indirect and synthetic holdings of the CET1 instruments of financial sector entities where the institution does not have a significant investment in those entities (amount above 10% threshold and net of eligible short positions) (negative amount) </t>
  </si>
  <si>
    <t xml:space="preserve">Direct, indirect and synthetic holdings of the CET1 instruments of financial sector entities where the institution has a significant investment in those entities (amount above 10% threshold and net of eligible short positions) (negative amount) </t>
  </si>
  <si>
    <t>Amount exceeding the 15% threshold (negative amount)</t>
  </si>
  <si>
    <t>Exposure amount of the following items which qualify for a RW of 1250%, where the institution opts for the deduction alternative</t>
  </si>
  <si>
    <t>Deferred tax assets arising from temporary difference (amount above 10% percent threshold, net of related tax liability where the conditions in Article 38  (3) are met) (negative amount)</t>
  </si>
  <si>
    <t>Direct, indirect and synthetic holdings of the T2 instruments and subordinated loans of financial sector entities where the institution has a significant investment in those entities (net of eligible short positions) (negative amounts)</t>
  </si>
  <si>
    <t>Institution specific buffer requirement (CET1 requirement in accordance with article 92 (1) (a) plus capital conservation and countercyclical buffer requirements plus a systemic risk buffer, plus systemically important institution buffer expressed as a percentage of total risk exposure amount)</t>
  </si>
  <si>
    <t>Deferred tax assets arising from temporary difference (amount below 10% threshold, net of related tax liability where the conditions in Article 38  (3) are met)</t>
  </si>
  <si>
    <t>Direct and indirect holdings of the CET1 instruments of financial sector entities where the institution has a significant investment in those entities (amount below 10% threshold and net of eligible short positions</t>
  </si>
  <si>
    <t>Direct and indirect holdings of the capital of financial sector entities where the institution does not have a significant investment in those entities (amount below 10% threshold and net of eligible short positions</t>
  </si>
  <si>
    <t xml:space="preserve">Direct, indirect and synthetic holdings of the AT1 instruments of financial sector entities where the institution does not have a significant investment in those entities (amount above 10% threshold and net of eligible short positions) (negative amount) </t>
  </si>
  <si>
    <t xml:space="preserve">Direct, indirect and synthetic holdings of the AT1 instruments of financial sector entities where the institution has a significant investment in those entities (amount above 10% threshold and net of eligible short positions) (negative amount) </t>
  </si>
  <si>
    <t>Direct, indirect and synthetic holdings of the T2 instruments and subordinated loans of financial sector entities where the institution does not have a significant investment in those entities (amount above 10% threshold and net of eligible short positions) (negative amount)</t>
  </si>
  <si>
    <t>Index</t>
  </si>
  <si>
    <t xml:space="preserve">30 September 2018 [ISK m]
Own funds </t>
  </si>
  <si>
    <t>30 September 2018 [ISK m]</t>
  </si>
  <si>
    <t>Overview of risk-weighted assets</t>
  </si>
  <si>
    <t>EU OV1</t>
  </si>
  <si>
    <t>OFD</t>
  </si>
  <si>
    <t xml:space="preserve">EU OV1: Overview of risk-weighted assets </t>
  </si>
  <si>
    <t>OFD: Own funds disclosure according to Article 5 in EU Regulation No. 1423/2013</t>
  </si>
  <si>
    <t>Arion Bank Pillar 3 Risk Disclosures Q3 2018</t>
  </si>
  <si>
    <t>Q3 2018</t>
  </si>
  <si>
    <t>Q2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</si>
</sst>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_I_S_K_-;\-* #,##0\ _I_S_K_-;_-* &quot;-&quot;\ _I_S_K_-;_-@_-"/>
    <numFmt numFmtId="165" formatCode="_(* #,##0.00_);_(* \(#,##0.00\);_(* &quot;-&quot;??_);_(@_)"/>
    <numFmt numFmtId="166" formatCode="_(* #,##0_);_(* \(#,##0\);_(* &quot;-&quot;_);_(@_)"/>
    <numFmt numFmtId="167" formatCode="0.0%"/>
    <numFmt numFmtId="168" formatCode="0.0"/>
    <numFmt numFmtId="169" formatCode="#,##0\ ;\(#,##0\);&quot;-&quot;\ "/>
  </numFmts>
  <fonts count="19" x14ac:knownFonts="1">
    <font>
      <sz val="11"/>
      <color theme="1"/>
      <name val="Calibri"/>
      <family val="2"/>
      <scheme val="minor"/>
    </font>
    <font>
      <sz val="11"/>
      <color theme="1"/>
      <name val="Calibri"/>
      <family val="2"/>
      <scheme val="minor"/>
    </font>
    <font>
      <sz val="10"/>
      <name val="Arial"/>
      <family val="2"/>
    </font>
    <font>
      <sz val="11"/>
      <color rgb="FF000000"/>
      <name val="Calibri"/>
      <family val="2"/>
      <scheme val="minor"/>
    </font>
    <font>
      <sz val="8"/>
      <name val="Arial"/>
      <family val="2"/>
    </font>
    <font>
      <u/>
      <sz val="11"/>
      <color theme="10"/>
      <name val="Calibri"/>
      <family val="2"/>
      <scheme val="minor"/>
    </font>
    <font>
      <sz val="11"/>
      <color rgb="FF9C6500"/>
      <name val="Calibri"/>
      <family val="2"/>
      <scheme val="minor"/>
    </font>
    <font>
      <b/>
      <sz val="11"/>
      <color theme="1"/>
      <name val="Calibri"/>
      <family val="2"/>
      <scheme val="minor"/>
    </font>
    <font>
      <b/>
      <sz val="15"/>
      <color theme="0"/>
      <name val="Calibri"/>
      <family val="2"/>
      <scheme val="minor"/>
    </font>
    <font>
      <b/>
      <sz val="10"/>
      <color rgb="FF005FAC"/>
      <name val="Calibri"/>
      <family val="2"/>
      <scheme val="minor"/>
    </font>
    <font>
      <b/>
      <sz val="10"/>
      <color theme="0"/>
      <name val="Calibri"/>
      <family val="2"/>
      <scheme val="minor"/>
    </font>
    <font>
      <sz val="9"/>
      <color theme="1"/>
      <name val="Calibri"/>
      <family val="2"/>
      <scheme val="minor"/>
    </font>
    <font>
      <b/>
      <sz val="11"/>
      <color rgb="FF005FAC"/>
      <name val="Calibri"/>
      <family val="2"/>
      <scheme val="minor"/>
    </font>
    <font>
      <sz val="10"/>
      <color theme="1"/>
      <name val="Calibri"/>
      <family val="2"/>
      <scheme val="minor"/>
    </font>
    <font>
      <u/>
      <sz val="10"/>
      <color theme="10"/>
      <name val="Calibri"/>
      <family val="2"/>
      <scheme val="minor"/>
    </font>
    <font>
      <sz val="8.5"/>
      <name val="Calibri"/>
      <family val="2"/>
      <scheme val="minor"/>
    </font>
    <font>
      <b/>
      <sz val="10"/>
      <color theme="1"/>
      <name val="Calibri"/>
      <family val="2"/>
      <scheme val="minor"/>
    </font>
    <font>
      <b/>
      <sz val="10"/>
      <color rgb="FFFFFFFF"/>
      <name val="Calibri"/>
      <family val="2"/>
    </font>
    <font>
      <i/>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indexed="60"/>
      </patternFill>
    </fill>
    <fill>
      <patternFill patternType="solid">
        <fgColor rgb="FFFFEB9C"/>
      </patternFill>
    </fill>
    <fill>
      <patternFill patternType="solid">
        <fgColor rgb="FF0B45E6"/>
        <bgColor indexed="64"/>
      </patternFill>
    </fill>
    <fill>
      <patternFill patternType="solid">
        <fgColor rgb="FF0B45E6"/>
        <bgColor rgb="FF000000"/>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right/>
      <top/>
      <bottom style="medium">
        <color rgb="FF005FAC"/>
      </bottom>
      <diagonal/>
    </border>
    <border>
      <left/>
      <right/>
      <top/>
      <bottom style="thin">
        <color theme="0"/>
      </bottom>
      <diagonal/>
    </border>
    <border>
      <left/>
      <right/>
      <top/>
      <bottom style="thick">
        <color rgb="FFFE5B88"/>
      </bottom>
      <diagonal/>
    </border>
  </borders>
  <cellStyleXfs count="20">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3" fillId="0" borderId="0"/>
    <xf numFmtId="9" fontId="1" fillId="0" borderId="0" applyFont="0" applyFill="0" applyBorder="0" applyAlignment="0" applyProtection="0"/>
    <xf numFmtId="0" fontId="4" fillId="3" borderId="0"/>
    <xf numFmtId="165" fontId="4" fillId="0" borderId="0" applyFont="0" applyFill="0" applyBorder="0" applyAlignment="0" applyProtection="0"/>
    <xf numFmtId="164" fontId="1" fillId="0" borderId="0" applyFont="0" applyFill="0" applyBorder="0" applyAlignment="0" applyProtection="0"/>
    <xf numFmtId="0" fontId="2" fillId="0" borderId="0"/>
    <xf numFmtId="166" fontId="1" fillId="0" borderId="0" applyFont="0" applyFill="0" applyBorder="0" applyAlignment="0" applyProtection="0"/>
    <xf numFmtId="0" fontId="5" fillId="0" borderId="0" applyNumberFormat="0" applyFill="0" applyBorder="0" applyAlignment="0" applyProtection="0"/>
    <xf numFmtId="0" fontId="6" fillId="4" borderId="0" applyNumberFormat="0" applyBorder="0" applyAlignment="0" applyProtection="0"/>
    <xf numFmtId="0" fontId="2" fillId="0" borderId="0"/>
    <xf numFmtId="0" fontId="15" fillId="0" borderId="0">
      <alignment horizontal="left"/>
    </xf>
    <xf numFmtId="169" fontId="15" fillId="0" borderId="0">
      <alignment horizontal="right"/>
    </xf>
  </cellStyleXfs>
  <cellXfs count="78">
    <xf numFmtId="0" fontId="0" fillId="0" borderId="0" xfId="0"/>
    <xf numFmtId="0" fontId="0" fillId="2" borderId="0" xfId="0" applyFill="1"/>
    <xf numFmtId="0" fontId="1" fillId="2" borderId="0" xfId="0" applyFont="1" applyFill="1"/>
    <xf numFmtId="0" fontId="10" fillId="2" borderId="0" xfId="17" applyFont="1" applyFill="1" applyBorder="1"/>
    <xf numFmtId="0" fontId="10" fillId="2" borderId="0" xfId="17" applyFont="1" applyFill="1" applyBorder="1" applyAlignment="1">
      <alignment horizontal="right"/>
    </xf>
    <xf numFmtId="0" fontId="7" fillId="2" borderId="0" xfId="0" applyFont="1" applyFill="1"/>
    <xf numFmtId="0" fontId="11" fillId="2" borderId="0" xfId="0" applyFont="1" applyFill="1"/>
    <xf numFmtId="0" fontId="12" fillId="2" borderId="3" xfId="0" applyFont="1" applyFill="1" applyBorder="1" applyAlignment="1">
      <alignment vertical="center"/>
    </xf>
    <xf numFmtId="0" fontId="13" fillId="2" borderId="3" xfId="0" applyFont="1" applyFill="1" applyBorder="1" applyAlignment="1">
      <alignment vertical="center"/>
    </xf>
    <xf numFmtId="0" fontId="0" fillId="0" borderId="0" xfId="0" applyAlignment="1">
      <alignment vertical="center"/>
    </xf>
    <xf numFmtId="0" fontId="1" fillId="2" borderId="0" xfId="0" applyFont="1" applyFill="1" applyAlignment="1">
      <alignment vertical="center"/>
    </xf>
    <xf numFmtId="0" fontId="0" fillId="0" borderId="0" xfId="0" applyAlignment="1"/>
    <xf numFmtId="0" fontId="1" fillId="2" borderId="0" xfId="0" applyFont="1" applyFill="1" applyAlignment="1"/>
    <xf numFmtId="0" fontId="13" fillId="2" borderId="0" xfId="0" applyFont="1" applyFill="1" applyAlignment="1"/>
    <xf numFmtId="0" fontId="13" fillId="0" borderId="0" xfId="0" applyFont="1" applyAlignment="1"/>
    <xf numFmtId="0" fontId="0" fillId="2" borderId="3" xfId="0" applyFill="1" applyBorder="1" applyAlignment="1"/>
    <xf numFmtId="0" fontId="13" fillId="2" borderId="3" xfId="0" applyFont="1" applyFill="1" applyBorder="1" applyAlignment="1">
      <alignment horizontal="right"/>
    </xf>
    <xf numFmtId="0" fontId="13" fillId="2" borderId="0" xfId="0" applyFont="1" applyFill="1"/>
    <xf numFmtId="0" fontId="13" fillId="0" borderId="0" xfId="0" applyFont="1"/>
    <xf numFmtId="0" fontId="16" fillId="0" borderId="0" xfId="0" applyFont="1"/>
    <xf numFmtId="0" fontId="13" fillId="0" borderId="0" xfId="0" applyFont="1" applyBorder="1"/>
    <xf numFmtId="0" fontId="13" fillId="0" borderId="0" xfId="0" applyFont="1" applyFill="1" applyBorder="1"/>
    <xf numFmtId="0" fontId="16" fillId="0" borderId="0" xfId="0" applyFont="1" applyBorder="1"/>
    <xf numFmtId="0" fontId="16" fillId="0" borderId="1" xfId="0" applyFont="1" applyBorder="1"/>
    <xf numFmtId="0" fontId="13" fillId="0" borderId="1" xfId="0" applyFont="1" applyBorder="1"/>
    <xf numFmtId="0" fontId="16" fillId="0" borderId="2" xfId="0" applyFont="1" applyBorder="1"/>
    <xf numFmtId="0" fontId="13" fillId="0" borderId="2" xfId="0" applyFont="1" applyBorder="1"/>
    <xf numFmtId="3" fontId="13" fillId="0" borderId="0" xfId="0" applyNumberFormat="1" applyFont="1"/>
    <xf numFmtId="1" fontId="13" fillId="0" borderId="0" xfId="0" applyNumberFormat="1" applyFont="1" applyAlignment="1">
      <alignment horizontal="right"/>
    </xf>
    <xf numFmtId="1" fontId="16" fillId="0" borderId="2" xfId="0" applyNumberFormat="1" applyFont="1" applyBorder="1" applyAlignment="1">
      <alignment horizontal="right"/>
    </xf>
    <xf numFmtId="1" fontId="16" fillId="0" borderId="1" xfId="0" applyNumberFormat="1" applyFont="1" applyBorder="1" applyAlignment="1">
      <alignment horizontal="right"/>
    </xf>
    <xf numFmtId="3" fontId="16" fillId="0" borderId="2" xfId="0" applyNumberFormat="1" applyFont="1" applyBorder="1"/>
    <xf numFmtId="3" fontId="16" fillId="0" borderId="1" xfId="0" applyNumberFormat="1" applyFont="1" applyBorder="1"/>
    <xf numFmtId="0" fontId="13" fillId="0" borderId="0" xfId="0" applyFont="1" applyAlignment="1">
      <alignment wrapText="1"/>
    </xf>
    <xf numFmtId="3" fontId="13" fillId="0" borderId="0" xfId="0" applyNumberFormat="1" applyFont="1" applyBorder="1"/>
    <xf numFmtId="3" fontId="16" fillId="0" borderId="0" xfId="0" applyNumberFormat="1" applyFont="1" applyBorder="1"/>
    <xf numFmtId="3" fontId="13" fillId="0" borderId="1" xfId="0" applyNumberFormat="1" applyFont="1" applyBorder="1"/>
    <xf numFmtId="167" fontId="13" fillId="0" borderId="0" xfId="9" applyNumberFormat="1" applyFont="1" applyBorder="1"/>
    <xf numFmtId="167" fontId="18" fillId="0" borderId="0" xfId="9" applyNumberFormat="1" applyFont="1" applyBorder="1"/>
    <xf numFmtId="167" fontId="18" fillId="0" borderId="0" xfId="9" applyNumberFormat="1" applyFont="1" applyBorder="1" applyAlignment="1">
      <alignment horizontal="right"/>
    </xf>
    <xf numFmtId="9" fontId="18" fillId="0" borderId="0" xfId="9" applyNumberFormat="1" applyFont="1" applyBorder="1"/>
    <xf numFmtId="10" fontId="18" fillId="0" borderId="0" xfId="9" applyNumberFormat="1" applyFont="1" applyBorder="1"/>
    <xf numFmtId="168" fontId="13" fillId="0" borderId="0" xfId="9" applyNumberFormat="1" applyFont="1" applyBorder="1"/>
    <xf numFmtId="3" fontId="13" fillId="0" borderId="0" xfId="9" applyNumberFormat="1" applyFont="1" applyBorder="1"/>
    <xf numFmtId="0" fontId="13" fillId="0" borderId="0" xfId="0" applyFont="1" applyBorder="1" applyAlignment="1">
      <alignment wrapText="1"/>
    </xf>
    <xf numFmtId="1" fontId="13" fillId="0" borderId="0" xfId="0" applyNumberFormat="1" applyFont="1" applyBorder="1" applyAlignment="1">
      <alignment horizontal="right"/>
    </xf>
    <xf numFmtId="1" fontId="13" fillId="0" borderId="0" xfId="9" applyNumberFormat="1" applyFont="1" applyBorder="1" applyAlignment="1">
      <alignment horizontal="right"/>
    </xf>
    <xf numFmtId="1" fontId="16" fillId="0" borderId="0" xfId="0" applyNumberFormat="1" applyFont="1" applyBorder="1" applyAlignment="1">
      <alignment horizontal="right"/>
    </xf>
    <xf numFmtId="3" fontId="18" fillId="0" borderId="0" xfId="9" applyNumberFormat="1" applyFont="1" applyBorder="1"/>
    <xf numFmtId="0" fontId="13" fillId="0" borderId="0" xfId="0" applyFont="1" applyBorder="1" applyAlignment="1">
      <alignment horizontal="left" wrapText="1"/>
    </xf>
    <xf numFmtId="1" fontId="13" fillId="0" borderId="0" xfId="0" applyNumberFormat="1" applyFont="1" applyAlignment="1">
      <alignment horizontal="right" wrapText="1"/>
    </xf>
    <xf numFmtId="10" fontId="13" fillId="0" borderId="0" xfId="0" applyNumberFormat="1" applyFont="1"/>
    <xf numFmtId="167" fontId="13" fillId="0" borderId="0" xfId="0" applyNumberFormat="1" applyFont="1"/>
    <xf numFmtId="167" fontId="13" fillId="0" borderId="0" xfId="0" applyNumberFormat="1" applyFont="1" applyAlignment="1">
      <alignment horizontal="right"/>
    </xf>
    <xf numFmtId="1" fontId="13" fillId="0" borderId="1" xfId="0" applyNumberFormat="1" applyFont="1" applyBorder="1" applyAlignment="1">
      <alignment horizontal="right"/>
    </xf>
    <xf numFmtId="0" fontId="13" fillId="0" borderId="1" xfId="0" applyFont="1" applyBorder="1" applyAlignment="1">
      <alignment wrapText="1"/>
    </xf>
    <xf numFmtId="3" fontId="16" fillId="0" borderId="2" xfId="9" applyNumberFormat="1" applyFont="1" applyBorder="1"/>
    <xf numFmtId="3" fontId="13" fillId="2" borderId="0" xfId="0" applyNumberFormat="1" applyFont="1" applyFill="1"/>
    <xf numFmtId="167" fontId="13" fillId="2" borderId="0" xfId="0" applyNumberFormat="1" applyFont="1" applyFill="1"/>
    <xf numFmtId="0" fontId="13" fillId="5" borderId="0" xfId="0" applyFont="1" applyFill="1" applyBorder="1"/>
    <xf numFmtId="1" fontId="13" fillId="5" borderId="0" xfId="0" applyNumberFormat="1" applyFont="1" applyFill="1" applyBorder="1" applyAlignment="1">
      <alignment horizontal="right"/>
    </xf>
    <xf numFmtId="0" fontId="17" fillId="6" borderId="5" xfId="16" applyFont="1" applyFill="1" applyBorder="1" applyAlignment="1">
      <alignment wrapText="1"/>
    </xf>
    <xf numFmtId="0" fontId="17" fillId="6" borderId="5" xfId="16" applyFont="1" applyFill="1" applyBorder="1" applyAlignment="1">
      <alignment horizontal="right" wrapText="1"/>
    </xf>
    <xf numFmtId="1" fontId="17" fillId="6" borderId="5" xfId="16" applyNumberFormat="1" applyFont="1" applyFill="1" applyBorder="1" applyAlignment="1">
      <alignment horizontal="right" wrapText="1"/>
    </xf>
    <xf numFmtId="0" fontId="17" fillId="6" borderId="0" xfId="16" applyFont="1" applyFill="1" applyBorder="1"/>
    <xf numFmtId="0" fontId="17" fillId="6" borderId="0" xfId="16" applyFont="1" applyFill="1" applyBorder="1" applyAlignment="1">
      <alignment horizontal="center" wrapText="1"/>
    </xf>
    <xf numFmtId="0" fontId="17" fillId="6" borderId="5" xfId="16" applyFont="1" applyFill="1" applyBorder="1"/>
    <xf numFmtId="0" fontId="17" fillId="6" borderId="5" xfId="16" applyFont="1" applyFill="1" applyBorder="1" applyAlignment="1">
      <alignment horizontal="right" vertical="center" wrapText="1"/>
    </xf>
    <xf numFmtId="0" fontId="10" fillId="5" borderId="0" xfId="15" applyFont="1" applyFill="1" applyAlignment="1">
      <alignment horizontal="center" vertical="center"/>
    </xf>
    <xf numFmtId="0" fontId="11" fillId="2" borderId="0" xfId="0" applyFont="1" applyFill="1" applyAlignment="1">
      <alignment horizontal="justify" vertical="top" wrapText="1"/>
    </xf>
    <xf numFmtId="0" fontId="17" fillId="6" borderId="0" xfId="16" applyFont="1" applyFill="1" applyBorder="1" applyAlignment="1">
      <alignment horizontal="right" wrapText="1"/>
    </xf>
    <xf numFmtId="0" fontId="8" fillId="5" borderId="0" xfId="17" applyFont="1" applyFill="1" applyBorder="1"/>
    <xf numFmtId="0" fontId="9" fillId="5" borderId="0" xfId="17" applyFont="1" applyFill="1" applyBorder="1"/>
    <xf numFmtId="0" fontId="10" fillId="5" borderId="5" xfId="17" applyFont="1" applyFill="1" applyBorder="1"/>
    <xf numFmtId="0" fontId="10" fillId="5" borderId="5" xfId="17" applyFont="1" applyFill="1" applyBorder="1" applyAlignment="1">
      <alignment horizontal="right"/>
    </xf>
    <xf numFmtId="0" fontId="17" fillId="6" borderId="4" xfId="16" applyFont="1" applyFill="1" applyBorder="1" applyAlignment="1">
      <alignment horizontal="center" wrapText="1"/>
    </xf>
    <xf numFmtId="0" fontId="8" fillId="5" borderId="0" xfId="17" applyFont="1" applyFill="1" applyBorder="1" applyAlignment="1">
      <alignment horizontal="left"/>
    </xf>
    <xf numFmtId="0" fontId="14" fillId="2" borderId="0" xfId="15" applyFont="1" applyFill="1" applyAlignment="1">
      <alignment horizontal="left" vertical="center"/>
    </xf>
  </cellXfs>
  <cellStyles count="20">
    <cellStyle name="Comma [0] 2" xfId="12"/>
    <cellStyle name="Comma [0] 3" xfId="14"/>
    <cellStyle name="Comma 2" xfId="11"/>
    <cellStyle name="Fjárhæð" xfId="19"/>
    <cellStyle name="Hyperlink" xfId="15" builtinId="8"/>
    <cellStyle name="Neutral" xfId="16" builtinId="28"/>
    <cellStyle name="Normal" xfId="0" builtinId="0" customBuiltin="1"/>
    <cellStyle name="Normal 10" xfId="17"/>
    <cellStyle name="Normal 2" xfId="10"/>
    <cellStyle name="Normal 2 2" xfId="13"/>
    <cellStyle name="Normal 3" xfId="4"/>
    <cellStyle name="Normal 3 10" xfId="5"/>
    <cellStyle name="Normal 5 15" xfId="6"/>
    <cellStyle name="Normal 6" xfId="1"/>
    <cellStyle name="Normal 6 10 2 2" xfId="2"/>
    <cellStyle name="Normal 7" xfId="3"/>
    <cellStyle name="Normal 92" xfId="8"/>
    <cellStyle name="Normal 93" xfId="7"/>
    <cellStyle name="Percent" xfId="9" builtinId="5"/>
    <cellStyle name="Texti 3" xfId="18"/>
  </cellStyles>
  <dxfs count="0"/>
  <tableStyles count="0" defaultTableStyle="TableStyleMedium2" defaultPivotStyle="PivotStyleLight16"/>
  <colors>
    <mruColors>
      <color rgb="FFFE5B88"/>
      <color rgb="FF0B45E6"/>
      <color rgb="FF005FAC"/>
      <color rgb="FFDC1E35"/>
      <color rgb="FFFA7800"/>
      <color rgb="FFA819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Group%20Projects/FI_Risk/Sk&#253;ringar/2018/Q3%202018/Capital%20management%20Q3%2020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20Projects/FI_Risk_Reporting/G&#246;gn%20fr&#225;%20fj&#225;rm&#225;lasvi&#240;i/2018/Q3%202018/Efnahagur%20og%20afkoma/Efnahagur%20&#225;n%20Var&#240;ar%20Q3%202018%20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ndrit"/>
      <sheetName val="Handrit móður"/>
      <sheetName val="Overview"/>
      <sheetName val="Equity"/>
      <sheetName val="Cash flow hedge"/>
      <sheetName val="AVA"/>
      <sheetName val="General credit risk adjustm"/>
      <sheetName val="Eignarhl. fjarm.ft"/>
      <sheetName val="T2 lán"/>
      <sheetName val="CET1"/>
      <sheetName val="Capital management Q3 2018"/>
    </sheetNames>
    <definedNames>
      <definedName name="RWA_TOTAL" refersTo="='Handrit'!$F$38"/>
    </definedNames>
    <sheetDataSet>
      <sheetData sheetId="0">
        <row r="14">
          <cell r="F14">
            <v>-11445.366464000001</v>
          </cell>
        </row>
        <row r="15">
          <cell r="F15">
            <v>-563.74670300000002</v>
          </cell>
        </row>
        <row r="16">
          <cell r="F16">
            <v>-190</v>
          </cell>
        </row>
        <row r="17">
          <cell r="F17">
            <v>-999</v>
          </cell>
        </row>
        <row r="18">
          <cell r="F18">
            <v>-119</v>
          </cell>
        </row>
        <row r="19">
          <cell r="F19">
            <v>-2774.6370031199999</v>
          </cell>
        </row>
        <row r="22">
          <cell r="F22">
            <v>739</v>
          </cell>
        </row>
        <row r="38">
          <cell r="F38">
            <v>806880</v>
          </cell>
        </row>
      </sheetData>
      <sheetData sheetId="1"/>
      <sheetData sheetId="2"/>
      <sheetData sheetId="3"/>
      <sheetData sheetId="4"/>
      <sheetData sheetId="5"/>
      <sheetData sheetId="6"/>
      <sheetData sheetId="7">
        <row r="21">
          <cell r="D21">
            <v>4053525450</v>
          </cell>
        </row>
      </sheetData>
      <sheetData sheetId="8"/>
      <sheetData sheetId="9"/>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M 2018"/>
      <sheetName val="SAPBW_DOWNLOAD"/>
    </sheetNames>
    <sheetDataSet>
      <sheetData sheetId="0">
        <row r="29">
          <cell r="K29">
            <v>59014</v>
          </cell>
        </row>
        <row r="30">
          <cell r="K30">
            <v>15648</v>
          </cell>
        </row>
        <row r="31">
          <cell r="K31">
            <v>116082</v>
          </cell>
        </row>
      </sheetData>
      <sheetData sheetId="1"/>
    </sheetDataSet>
  </externalBook>
</externalLink>
</file>

<file path=xl/theme/theme1.xml><?xml version="1.0" encoding="utf-8"?>
<a:theme xmlns:a="http://schemas.openxmlformats.org/drawingml/2006/main" name="Office Theme">
  <a:themeElements>
    <a:clrScheme name="Litapaletta 2018">
      <a:dk1>
        <a:srgbClr val="221E1F"/>
      </a:dk1>
      <a:lt1>
        <a:srgbClr val="FFFFFF"/>
      </a:lt1>
      <a:dk2>
        <a:srgbClr val="AFBEB8"/>
      </a:dk2>
      <a:lt2>
        <a:srgbClr val="665C6B"/>
      </a:lt2>
      <a:accent1>
        <a:srgbClr val="FCC036"/>
      </a:accent1>
      <a:accent2>
        <a:srgbClr val="00A6B9"/>
      </a:accent2>
      <a:accent3>
        <a:srgbClr val="918989"/>
      </a:accent3>
      <a:accent4>
        <a:srgbClr val="A0AC60"/>
      </a:accent4>
      <a:accent5>
        <a:srgbClr val="F59020"/>
      </a:accent5>
      <a:accent6>
        <a:srgbClr val="A6A89D"/>
      </a:accent6>
      <a:hlink>
        <a:srgbClr val="37AE93"/>
      </a:hlink>
      <a:folHlink>
        <a:srgbClr val="CFD1CF"/>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L54"/>
  <sheetViews>
    <sheetView showGridLines="0" workbookViewId="0">
      <selection activeCell="G14" sqref="G14"/>
    </sheetView>
  </sheetViews>
  <sheetFormatPr defaultRowHeight="15" x14ac:dyDescent="0.25"/>
  <cols>
    <col min="1" max="1" width="44.85546875" style="2" customWidth="1"/>
    <col min="2" max="6" width="9" style="2" customWidth="1"/>
    <col min="7" max="7" width="40.28515625" style="2" customWidth="1"/>
    <col min="8" max="16384" width="9.140625" style="2"/>
  </cols>
  <sheetData>
    <row r="1" spans="1:12" ht="27.75" customHeight="1" x14ac:dyDescent="0.3">
      <c r="A1" s="71" t="s">
        <v>7</v>
      </c>
      <c r="B1" s="72">
        <v>0</v>
      </c>
      <c r="C1" s="72" t="e">
        <f>-VLOOKUP(#REF!,#REF!,10,FALSE)</f>
        <v>#REF!</v>
      </c>
      <c r="D1" s="72" t="e">
        <f>+C1+4</f>
        <v>#REF!</v>
      </c>
      <c r="E1" s="72" t="e">
        <f t="shared" ref="E1:F1" si="0">+D1+4</f>
        <v>#REF!</v>
      </c>
      <c r="F1" s="72" t="e">
        <f t="shared" si="0"/>
        <v>#REF!</v>
      </c>
      <c r="G1" s="1"/>
    </row>
    <row r="2" spans="1:12" ht="15.75" thickBot="1" x14ac:dyDescent="0.3">
      <c r="A2" s="73"/>
      <c r="B2" s="74"/>
      <c r="C2" s="74"/>
      <c r="D2" s="74"/>
      <c r="E2" s="74"/>
      <c r="F2" s="74"/>
      <c r="G2" s="1"/>
    </row>
    <row r="3" spans="1:12" ht="15.75" thickTop="1" x14ac:dyDescent="0.25">
      <c r="A3" s="3"/>
      <c r="B3" s="4"/>
      <c r="C3" s="4"/>
      <c r="D3" s="4"/>
      <c r="E3" s="4"/>
      <c r="F3" s="4"/>
      <c r="G3" s="1"/>
    </row>
    <row r="4" spans="1:12" ht="15" customHeight="1" x14ac:dyDescent="0.25">
      <c r="A4" s="69" t="s">
        <v>8</v>
      </c>
      <c r="B4" s="69"/>
      <c r="C4" s="69"/>
      <c r="D4" s="69"/>
      <c r="E4" s="69"/>
      <c r="F4" s="69"/>
      <c r="G4"/>
      <c r="H4"/>
      <c r="I4"/>
      <c r="J4"/>
      <c r="K4"/>
      <c r="L4"/>
    </row>
    <row r="5" spans="1:12" x14ac:dyDescent="0.25">
      <c r="A5" s="69"/>
      <c r="B5" s="69"/>
      <c r="C5" s="69"/>
      <c r="D5" s="69"/>
      <c r="E5" s="69"/>
      <c r="F5" s="69"/>
      <c r="G5"/>
      <c r="H5"/>
      <c r="I5"/>
      <c r="J5"/>
      <c r="K5"/>
      <c r="L5"/>
    </row>
    <row r="6" spans="1:12" x14ac:dyDescent="0.25">
      <c r="A6" s="69"/>
      <c r="B6" s="69"/>
      <c r="C6" s="69"/>
      <c r="D6" s="69"/>
      <c r="E6" s="69"/>
      <c r="F6" s="69"/>
      <c r="G6"/>
      <c r="H6"/>
      <c r="I6"/>
      <c r="J6"/>
      <c r="K6"/>
      <c r="L6"/>
    </row>
    <row r="7" spans="1:12" x14ac:dyDescent="0.25">
      <c r="A7" s="69"/>
      <c r="B7" s="69"/>
      <c r="C7" s="69"/>
      <c r="D7" s="69"/>
      <c r="E7" s="69"/>
      <c r="F7" s="69"/>
      <c r="G7"/>
      <c r="H7"/>
      <c r="I7"/>
      <c r="J7"/>
      <c r="K7"/>
      <c r="L7"/>
    </row>
    <row r="8" spans="1:12" x14ac:dyDescent="0.25">
      <c r="A8" s="69" t="s">
        <v>9</v>
      </c>
      <c r="B8" s="69"/>
      <c r="C8" s="69"/>
      <c r="D8" s="69"/>
      <c r="E8" s="69"/>
      <c r="F8" s="69"/>
      <c r="G8"/>
      <c r="H8"/>
      <c r="I8"/>
      <c r="J8"/>
      <c r="K8"/>
      <c r="L8"/>
    </row>
    <row r="9" spans="1:12" x14ac:dyDescent="0.25">
      <c r="A9" s="69"/>
      <c r="B9" s="69"/>
      <c r="C9" s="69"/>
      <c r="D9" s="69"/>
      <c r="E9" s="69"/>
      <c r="F9" s="69"/>
      <c r="G9"/>
      <c r="H9"/>
      <c r="I9"/>
      <c r="J9"/>
      <c r="K9"/>
      <c r="L9"/>
    </row>
    <row r="10" spans="1:12" x14ac:dyDescent="0.25">
      <c r="A10" s="69"/>
      <c r="B10" s="69"/>
      <c r="C10" s="69"/>
      <c r="D10" s="69"/>
      <c r="E10" s="69"/>
      <c r="F10" s="69"/>
      <c r="G10"/>
      <c r="H10"/>
      <c r="I10"/>
      <c r="J10"/>
      <c r="K10"/>
      <c r="L10"/>
    </row>
    <row r="11" spans="1:12" s="5" customFormat="1" x14ac:dyDescent="0.25">
      <c r="A11" s="69" t="s">
        <v>10</v>
      </c>
      <c r="B11" s="69"/>
      <c r="C11" s="69"/>
      <c r="D11" s="69"/>
      <c r="E11" s="69"/>
      <c r="F11" s="69"/>
      <c r="G11"/>
      <c r="H11"/>
      <c r="I11"/>
      <c r="J11"/>
      <c r="K11"/>
      <c r="L11"/>
    </row>
    <row r="12" spans="1:12" x14ac:dyDescent="0.25">
      <c r="A12" s="69"/>
      <c r="B12" s="69"/>
      <c r="C12" s="69"/>
      <c r="D12" s="69"/>
      <c r="E12" s="69"/>
      <c r="F12" s="69"/>
      <c r="G12"/>
      <c r="H12"/>
      <c r="I12"/>
      <c r="J12"/>
      <c r="K12"/>
      <c r="L12"/>
    </row>
    <row r="13" spans="1:12" x14ac:dyDescent="0.25">
      <c r="A13" s="69"/>
      <c r="B13" s="69"/>
      <c r="C13" s="69"/>
      <c r="D13" s="69"/>
      <c r="E13" s="69"/>
      <c r="F13" s="69"/>
      <c r="G13"/>
      <c r="H13"/>
      <c r="I13"/>
      <c r="J13"/>
      <c r="K13"/>
      <c r="L13"/>
    </row>
    <row r="14" spans="1:12" x14ac:dyDescent="0.25">
      <c r="A14" s="69"/>
      <c r="B14" s="69"/>
      <c r="C14" s="69"/>
      <c r="D14" s="69"/>
      <c r="E14" s="69"/>
      <c r="F14" s="69"/>
      <c r="G14"/>
      <c r="H14"/>
      <c r="I14"/>
      <c r="J14"/>
      <c r="K14"/>
      <c r="L14"/>
    </row>
    <row r="15" spans="1:12" x14ac:dyDescent="0.25">
      <c r="A15" s="69"/>
      <c r="B15" s="69"/>
      <c r="C15" s="69"/>
      <c r="D15" s="69"/>
      <c r="E15" s="69"/>
      <c r="F15" s="69"/>
      <c r="G15"/>
      <c r="H15"/>
      <c r="I15"/>
      <c r="J15"/>
      <c r="K15"/>
      <c r="L15"/>
    </row>
    <row r="16" spans="1:12" x14ac:dyDescent="0.25">
      <c r="A16" s="69"/>
      <c r="B16" s="69"/>
      <c r="C16" s="69"/>
      <c r="D16" s="69"/>
      <c r="E16" s="69"/>
      <c r="F16" s="69"/>
      <c r="G16"/>
      <c r="H16"/>
      <c r="I16"/>
      <c r="J16"/>
      <c r="K16"/>
      <c r="L16"/>
    </row>
    <row r="17" spans="1:12" x14ac:dyDescent="0.25">
      <c r="A17" s="69" t="s">
        <v>11</v>
      </c>
      <c r="B17" s="69"/>
      <c r="C17" s="69"/>
      <c r="D17" s="69"/>
      <c r="E17" s="69"/>
      <c r="F17" s="69"/>
      <c r="G17"/>
      <c r="H17"/>
      <c r="I17"/>
      <c r="J17"/>
      <c r="K17"/>
      <c r="L17"/>
    </row>
    <row r="18" spans="1:12" x14ac:dyDescent="0.25">
      <c r="A18" s="69"/>
      <c r="B18" s="69"/>
      <c r="C18" s="69"/>
      <c r="D18" s="69"/>
      <c r="E18" s="69"/>
      <c r="F18" s="69"/>
      <c r="G18"/>
      <c r="H18"/>
      <c r="I18"/>
      <c r="J18"/>
      <c r="K18"/>
      <c r="L18"/>
    </row>
    <row r="19" spans="1:12" x14ac:dyDescent="0.25">
      <c r="A19" s="6" t="s">
        <v>12</v>
      </c>
      <c r="B19" s="1"/>
      <c r="C19" s="1"/>
      <c r="D19" s="1"/>
      <c r="E19" s="1"/>
      <c r="F19" s="1"/>
      <c r="G19"/>
      <c r="H19"/>
      <c r="I19"/>
      <c r="J19"/>
      <c r="K19"/>
      <c r="L19"/>
    </row>
    <row r="20" spans="1:12" x14ac:dyDescent="0.25">
      <c r="A20" s="69"/>
      <c r="B20" s="69"/>
      <c r="C20" s="69"/>
      <c r="D20" s="69"/>
      <c r="E20" s="69"/>
      <c r="F20" s="69"/>
      <c r="G20"/>
      <c r="H20"/>
      <c r="I20"/>
      <c r="J20"/>
      <c r="K20"/>
      <c r="L20"/>
    </row>
    <row r="21" spans="1:12" x14ac:dyDescent="0.25">
      <c r="A21" s="69"/>
      <c r="B21" s="69"/>
      <c r="C21" s="69"/>
      <c r="D21" s="69"/>
      <c r="E21" s="69"/>
      <c r="F21" s="69"/>
      <c r="G21"/>
      <c r="H21"/>
      <c r="I21"/>
      <c r="J21"/>
      <c r="K21"/>
      <c r="L21"/>
    </row>
    <row r="22" spans="1:12" x14ac:dyDescent="0.25">
      <c r="A22" s="69"/>
      <c r="B22" s="69"/>
      <c r="C22" s="69"/>
      <c r="D22" s="69"/>
      <c r="E22" s="69"/>
      <c r="F22" s="69"/>
      <c r="G22"/>
      <c r="H22"/>
      <c r="I22"/>
      <c r="J22"/>
      <c r="K22"/>
      <c r="L22"/>
    </row>
    <row r="23" spans="1:12" x14ac:dyDescent="0.25">
      <c r="A23" s="1"/>
      <c r="B23" s="1"/>
      <c r="C23" s="1"/>
      <c r="D23" s="1"/>
      <c r="E23" s="1"/>
      <c r="F23" s="1"/>
      <c r="G23"/>
      <c r="H23"/>
      <c r="I23"/>
      <c r="J23"/>
      <c r="K23"/>
      <c r="L23"/>
    </row>
    <row r="24" spans="1:12" x14ac:dyDescent="0.25">
      <c r="A24" s="1"/>
      <c r="B24" s="1"/>
      <c r="C24" s="1"/>
      <c r="D24" s="1"/>
      <c r="E24" s="1"/>
      <c r="F24" s="1"/>
      <c r="G24"/>
      <c r="H24"/>
      <c r="I24"/>
      <c r="J24"/>
      <c r="K24"/>
      <c r="L24"/>
    </row>
    <row r="25" spans="1:12" x14ac:dyDescent="0.25">
      <c r="A25" s="1"/>
      <c r="B25" s="1"/>
      <c r="C25" s="1"/>
      <c r="D25" s="1"/>
      <c r="E25" s="1"/>
      <c r="F25" s="1"/>
      <c r="G25"/>
      <c r="H25"/>
      <c r="I25"/>
      <c r="J25"/>
      <c r="K25"/>
      <c r="L25"/>
    </row>
    <row r="26" spans="1:12" x14ac:dyDescent="0.25">
      <c r="A26" s="1"/>
      <c r="B26" s="1"/>
      <c r="C26" s="1"/>
      <c r="D26" s="1"/>
      <c r="E26" s="1"/>
      <c r="F26" s="1"/>
      <c r="G26"/>
      <c r="H26"/>
      <c r="I26"/>
      <c r="J26"/>
      <c r="K26"/>
      <c r="L26"/>
    </row>
    <row r="27" spans="1:12" x14ac:dyDescent="0.25">
      <c r="A27" s="1"/>
      <c r="B27" s="1"/>
      <c r="C27" s="1"/>
      <c r="D27" s="1"/>
      <c r="E27" s="1"/>
      <c r="F27" s="1"/>
      <c r="G27"/>
      <c r="H27"/>
      <c r="I27"/>
      <c r="J27"/>
      <c r="K27"/>
      <c r="L27"/>
    </row>
    <row r="28" spans="1:12" x14ac:dyDescent="0.25">
      <c r="A28" s="1"/>
      <c r="B28" s="1"/>
      <c r="C28" s="1"/>
      <c r="D28" s="1"/>
      <c r="E28" s="1"/>
      <c r="F28" s="1"/>
      <c r="G28"/>
      <c r="H28"/>
      <c r="I28"/>
      <c r="J28"/>
      <c r="K28"/>
      <c r="L28"/>
    </row>
    <row r="29" spans="1:12" x14ac:dyDescent="0.25">
      <c r="A29" s="1"/>
      <c r="B29" s="1"/>
      <c r="C29" s="1"/>
      <c r="D29" s="1"/>
      <c r="E29" s="1"/>
      <c r="F29" s="1"/>
      <c r="G29"/>
      <c r="H29"/>
      <c r="I29"/>
      <c r="J29"/>
      <c r="K29"/>
      <c r="L29"/>
    </row>
    <row r="30" spans="1:12" x14ac:dyDescent="0.25">
      <c r="A30" s="1"/>
      <c r="B30" s="1"/>
      <c r="C30" s="1"/>
      <c r="D30" s="1"/>
      <c r="E30" s="1"/>
      <c r="F30" s="1"/>
      <c r="G30"/>
      <c r="H30"/>
      <c r="I30"/>
      <c r="J30"/>
      <c r="K30"/>
      <c r="L30"/>
    </row>
    <row r="31" spans="1:12" x14ac:dyDescent="0.25">
      <c r="A31" s="1"/>
      <c r="B31" s="1"/>
      <c r="C31" s="1"/>
      <c r="D31" s="1"/>
      <c r="E31" s="1"/>
      <c r="F31" s="1"/>
    </row>
    <row r="32" spans="1:12"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1"/>
      <c r="B51" s="1"/>
      <c r="C51" s="1"/>
      <c r="D51" s="1"/>
      <c r="E51" s="1"/>
      <c r="F51" s="1"/>
    </row>
    <row r="52" spans="1:6" x14ac:dyDescent="0.25">
      <c r="A52" s="1"/>
      <c r="B52" s="1"/>
      <c r="C52" s="1"/>
      <c r="D52" s="1"/>
      <c r="E52" s="1"/>
      <c r="F52" s="1"/>
    </row>
    <row r="53" spans="1:6" x14ac:dyDescent="0.25">
      <c r="A53" s="1"/>
      <c r="B53" s="1"/>
      <c r="C53" s="1"/>
      <c r="D53" s="1"/>
      <c r="E53" s="1"/>
      <c r="F53" s="1"/>
    </row>
    <row r="54" spans="1:6" x14ac:dyDescent="0.25">
      <c r="A54" s="1"/>
      <c r="B54" s="1"/>
      <c r="C54" s="1"/>
      <c r="D54" s="1"/>
      <c r="E54" s="1"/>
      <c r="F54" s="1"/>
    </row>
  </sheetData>
  <customSheetViews>
    <customSheetView guid="{E15FBE34-FE0E-4FB3-BF77-D720D4424F83}" showGridLines="0">
      <selection activeCell="H20" sqref="H20"/>
      <pageMargins left="0.7" right="0.7" top="0.75" bottom="0.75" header="0.3" footer="0.3"/>
    </customSheetView>
    <customSheetView guid="{B3B79DE6-B790-447F-9BF8-243B216057B6}" showGridLines="0">
      <selection activeCell="H20" sqref="H20"/>
      <pageMargins left="0.7" right="0.7" top="0.75" bottom="0.75" header="0.3" footer="0.3"/>
    </customSheetView>
  </customSheetViews>
  <mergeCells count="5">
    <mergeCell ref="A4:F7"/>
    <mergeCell ref="A8:F10"/>
    <mergeCell ref="A11:F16"/>
    <mergeCell ref="A17:F18"/>
    <mergeCell ref="A20:F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E10"/>
  <sheetViews>
    <sheetView showGridLines="0" workbookViewId="0">
      <selection activeCell="A13" sqref="A13:A14"/>
    </sheetView>
  </sheetViews>
  <sheetFormatPr defaultRowHeight="15" x14ac:dyDescent="0.25"/>
  <cols>
    <col min="1" max="1" width="74" style="2" customWidth="1"/>
    <col min="2" max="2" width="10.85546875" style="17" customWidth="1"/>
    <col min="3" max="16384" width="9.140625" style="2"/>
  </cols>
  <sheetData>
    <row r="1" spans="1:5" ht="27.75" customHeight="1" x14ac:dyDescent="0.3">
      <c r="A1" s="76" t="s">
        <v>145</v>
      </c>
      <c r="B1" s="72" t="e">
        <f>+#REF!+4</f>
        <v>#REF!</v>
      </c>
    </row>
    <row r="2" spans="1:5" ht="15.75" thickBot="1" x14ac:dyDescent="0.3">
      <c r="A2" s="73"/>
      <c r="B2" s="73"/>
    </row>
    <row r="3" spans="1:5" ht="11.25" customHeight="1" thickTop="1" x14ac:dyDescent="0.25">
      <c r="A3" s="3"/>
      <c r="B3" s="4"/>
    </row>
    <row r="4" spans="1:5" s="10" customFormat="1" ht="15.75" customHeight="1" thickBot="1" x14ac:dyDescent="0.3">
      <c r="A4" s="7" t="s">
        <v>13</v>
      </c>
      <c r="B4" s="8"/>
      <c r="C4" s="9"/>
      <c r="D4" s="9"/>
      <c r="E4" s="9"/>
    </row>
    <row r="5" spans="1:5" s="12" customFormat="1" ht="15.75" customHeight="1" x14ac:dyDescent="0.25">
      <c r="A5" s="13" t="s">
        <v>140</v>
      </c>
      <c r="B5" s="77" t="s">
        <v>141</v>
      </c>
      <c r="C5" s="11"/>
      <c r="D5" s="11"/>
      <c r="E5" s="11"/>
    </row>
    <row r="6" spans="1:5" s="12" customFormat="1" ht="15.75" customHeight="1" x14ac:dyDescent="0.25">
      <c r="A6" s="14" t="s">
        <v>122</v>
      </c>
      <c r="B6" s="77" t="s">
        <v>142</v>
      </c>
      <c r="C6" s="11"/>
      <c r="D6" s="11"/>
      <c r="E6" s="11"/>
    </row>
    <row r="7" spans="1:5" s="12" customFormat="1" ht="9" customHeight="1" thickBot="1" x14ac:dyDescent="0.3">
      <c r="A7" s="15"/>
      <c r="B7" s="16"/>
    </row>
    <row r="8" spans="1:5" x14ac:dyDescent="0.25">
      <c r="A8" s="1"/>
    </row>
    <row r="9" spans="1:5" x14ac:dyDescent="0.25">
      <c r="A9" s="1"/>
    </row>
    <row r="10" spans="1:5" x14ac:dyDescent="0.25">
      <c r="A10" s="1"/>
    </row>
  </sheetData>
  <customSheetViews>
    <customSheetView guid="{E15FBE34-FE0E-4FB3-BF77-D720D4424F83}" showGridLines="0">
      <selection activeCell="C9" sqref="C9"/>
      <pageMargins left="0.7" right="0.7" top="0.75" bottom="0.75" header="0.3" footer="0.3"/>
    </customSheetView>
    <customSheetView guid="{B3B79DE6-B790-447F-9BF8-243B216057B6}" showGridLines="0">
      <selection activeCell="C9" sqref="C9"/>
      <pageMargins left="0.7" right="0.7" top="0.75" bottom="0.75" header="0.3" footer="0.3"/>
    </customSheetView>
  </customSheetViews>
  <hyperlinks>
    <hyperlink ref="B5" location="'EU OV1'!A1" display="Table 3.6 "/>
    <hyperlink ref="B6" location="OFD!A1" display="OFD"/>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H48"/>
  <sheetViews>
    <sheetView showGridLines="0" tabSelected="1" workbookViewId="0">
      <selection activeCell="H7" sqref="H7"/>
    </sheetView>
  </sheetViews>
  <sheetFormatPr defaultColWidth="10.28515625" defaultRowHeight="12.75" x14ac:dyDescent="0.2"/>
  <cols>
    <col min="1" max="1" width="2.42578125" style="18" customWidth="1"/>
    <col min="2" max="2" width="57" style="18" customWidth="1"/>
    <col min="3" max="4" width="11.28515625" style="18" customWidth="1"/>
    <col min="5" max="5" width="1.42578125" style="18" customWidth="1"/>
    <col min="6" max="6" width="14.140625" style="18" customWidth="1"/>
    <col min="7" max="7" width="3.5703125" style="18" customWidth="1"/>
    <col min="8" max="8" width="8.5703125" style="18" customWidth="1"/>
    <col min="9" max="16384" width="10.28515625" style="18"/>
  </cols>
  <sheetData>
    <row r="1" spans="1:8" x14ac:dyDescent="0.2">
      <c r="A1" s="19" t="s">
        <v>143</v>
      </c>
      <c r="B1" s="19"/>
    </row>
    <row r="3" spans="1:8" ht="15.75" customHeight="1" x14ac:dyDescent="0.2">
      <c r="A3" s="64"/>
      <c r="B3" s="64"/>
      <c r="C3" s="64"/>
      <c r="D3" s="64"/>
      <c r="E3" s="64"/>
      <c r="F3" s="70" t="s">
        <v>14</v>
      </c>
      <c r="H3" s="68" t="s">
        <v>137</v>
      </c>
    </row>
    <row r="4" spans="1:8" ht="22.5" customHeight="1" x14ac:dyDescent="0.2">
      <c r="A4" s="64"/>
      <c r="B4" s="64"/>
      <c r="C4" s="75" t="s">
        <v>2</v>
      </c>
      <c r="D4" s="75"/>
      <c r="E4" s="65"/>
      <c r="F4" s="70"/>
    </row>
    <row r="5" spans="1:8" ht="21.75" customHeight="1" thickBot="1" x14ac:dyDescent="0.25">
      <c r="A5" s="66" t="s">
        <v>139</v>
      </c>
      <c r="B5" s="66"/>
      <c r="C5" s="67" t="s">
        <v>146</v>
      </c>
      <c r="D5" s="67" t="s">
        <v>147</v>
      </c>
      <c r="E5" s="67"/>
      <c r="F5" s="67" t="s">
        <v>146</v>
      </c>
    </row>
    <row r="6" spans="1:8" s="20" customFormat="1" ht="15.75" customHeight="1" thickTop="1" x14ac:dyDescent="0.2">
      <c r="A6" s="22" t="s">
        <v>3</v>
      </c>
      <c r="C6" s="35">
        <v>697149</v>
      </c>
      <c r="D6" s="35">
        <v>680920</v>
      </c>
      <c r="E6" s="22"/>
      <c r="F6" s="35">
        <v>55771.92</v>
      </c>
    </row>
    <row r="7" spans="1:8" s="20" customFormat="1" ht="15.75" customHeight="1" x14ac:dyDescent="0.2">
      <c r="B7" s="20" t="s">
        <v>15</v>
      </c>
      <c r="C7" s="34">
        <v>697149</v>
      </c>
      <c r="D7" s="34">
        <v>680920</v>
      </c>
      <c r="F7" s="34">
        <v>55771.92</v>
      </c>
    </row>
    <row r="8" spans="1:8" s="20" customFormat="1" ht="15.75" customHeight="1" x14ac:dyDescent="0.2">
      <c r="A8" s="22" t="s">
        <v>16</v>
      </c>
      <c r="C8" s="35">
        <v>6696</v>
      </c>
      <c r="D8" s="35">
        <v>6871</v>
      </c>
      <c r="E8" s="22"/>
      <c r="F8" s="35">
        <v>535.68000000000006</v>
      </c>
    </row>
    <row r="9" spans="1:8" s="20" customFormat="1" ht="15.75" customHeight="1" x14ac:dyDescent="0.2">
      <c r="B9" s="20" t="s">
        <v>17</v>
      </c>
      <c r="C9" s="34">
        <v>4461</v>
      </c>
      <c r="D9" s="34">
        <v>4172</v>
      </c>
      <c r="F9" s="34">
        <v>356.88</v>
      </c>
    </row>
    <row r="10" spans="1:8" s="20" customFormat="1" ht="15.75" customHeight="1" x14ac:dyDescent="0.2">
      <c r="B10" s="20" t="s">
        <v>18</v>
      </c>
      <c r="C10" s="34">
        <v>2235</v>
      </c>
      <c r="D10" s="34">
        <v>2699</v>
      </c>
      <c r="F10" s="34">
        <v>178.8</v>
      </c>
    </row>
    <row r="11" spans="1:8" s="20" customFormat="1" ht="15.75" customHeight="1" x14ac:dyDescent="0.2">
      <c r="A11" s="20" t="s">
        <v>4</v>
      </c>
      <c r="C11" s="43"/>
      <c r="D11" s="43"/>
      <c r="F11" s="37"/>
    </row>
    <row r="12" spans="1:8" s="20" customFormat="1" ht="15.75" customHeight="1" x14ac:dyDescent="0.2">
      <c r="A12" s="20" t="s">
        <v>19</v>
      </c>
      <c r="C12" s="37"/>
      <c r="D12" s="37"/>
      <c r="F12" s="37"/>
    </row>
    <row r="13" spans="1:8" s="20" customFormat="1" ht="15.75" customHeight="1" x14ac:dyDescent="0.2">
      <c r="A13" s="22" t="s">
        <v>0</v>
      </c>
      <c r="C13" s="35">
        <v>17022</v>
      </c>
      <c r="D13" s="35">
        <v>22274</v>
      </c>
      <c r="E13" s="22"/>
      <c r="F13" s="35">
        <v>1361.76</v>
      </c>
      <c r="G13" s="37"/>
    </row>
    <row r="14" spans="1:8" s="20" customFormat="1" ht="15.75" customHeight="1" x14ac:dyDescent="0.2">
      <c r="B14" s="20" t="s">
        <v>15</v>
      </c>
      <c r="C14" s="34">
        <v>17022</v>
      </c>
      <c r="D14" s="34">
        <v>22274</v>
      </c>
      <c r="F14" s="34">
        <v>1361.76</v>
      </c>
    </row>
    <row r="15" spans="1:8" s="20" customFormat="1" ht="15.75" customHeight="1" x14ac:dyDescent="0.2">
      <c r="A15" s="20" t="s">
        <v>5</v>
      </c>
      <c r="C15" s="37"/>
      <c r="D15" s="37"/>
      <c r="F15" s="37"/>
    </row>
    <row r="16" spans="1:8" s="20" customFormat="1" ht="15.75" customHeight="1" x14ac:dyDescent="0.2">
      <c r="A16" s="22" t="s">
        <v>20</v>
      </c>
      <c r="C16" s="35">
        <v>86013</v>
      </c>
      <c r="D16" s="35">
        <v>86013</v>
      </c>
      <c r="E16" s="35"/>
      <c r="F16" s="35">
        <v>6881.04</v>
      </c>
    </row>
    <row r="17" spans="1:8" s="20" customFormat="1" ht="15.75" customHeight="1" x14ac:dyDescent="0.2">
      <c r="B17" s="20" t="s">
        <v>21</v>
      </c>
      <c r="C17" s="34">
        <v>86013</v>
      </c>
      <c r="D17" s="34">
        <v>86013</v>
      </c>
      <c r="E17" s="34"/>
      <c r="F17" s="34">
        <v>6881.04</v>
      </c>
    </row>
    <row r="18" spans="1:8" s="20" customFormat="1" ht="15.75" customHeight="1" x14ac:dyDescent="0.2">
      <c r="A18" s="20" t="s">
        <v>6</v>
      </c>
      <c r="C18" s="38"/>
      <c r="D18" s="35"/>
      <c r="E18" s="35"/>
      <c r="F18" s="35"/>
    </row>
    <row r="19" spans="1:8" s="20" customFormat="1" ht="15.75" customHeight="1" x14ac:dyDescent="0.2">
      <c r="A19" s="25" t="s">
        <v>1</v>
      </c>
      <c r="B19" s="26"/>
      <c r="C19" s="31">
        <v>806880</v>
      </c>
      <c r="D19" s="31">
        <v>796078</v>
      </c>
      <c r="E19" s="26"/>
      <c r="F19" s="31">
        <v>64550.400000000001</v>
      </c>
      <c r="G19" s="21"/>
    </row>
    <row r="20" spans="1:8" s="20" customFormat="1" ht="15.75" customHeight="1" x14ac:dyDescent="0.2">
      <c r="C20" s="37"/>
      <c r="D20" s="37"/>
      <c r="E20" s="37"/>
      <c r="F20" s="37"/>
    </row>
    <row r="21" spans="1:8" s="20" customFormat="1" ht="15.75" customHeight="1" x14ac:dyDescent="0.2">
      <c r="C21" s="37"/>
      <c r="D21" s="37"/>
      <c r="E21" s="37"/>
      <c r="F21" s="37"/>
    </row>
    <row r="22" spans="1:8" s="20" customFormat="1" ht="15.75" customHeight="1" x14ac:dyDescent="0.2">
      <c r="C22" s="38"/>
      <c r="D22" s="38"/>
      <c r="E22" s="38"/>
      <c r="F22" s="41"/>
    </row>
    <row r="23" spans="1:8" s="20" customFormat="1" ht="15.75" customHeight="1" x14ac:dyDescent="0.2">
      <c r="C23" s="40"/>
      <c r="D23" s="40"/>
      <c r="E23" s="40"/>
      <c r="F23" s="38"/>
    </row>
    <row r="24" spans="1:8" s="20" customFormat="1" ht="15.75" customHeight="1" x14ac:dyDescent="0.2">
      <c r="C24" s="41"/>
      <c r="D24" s="41"/>
      <c r="E24" s="41"/>
      <c r="F24" s="39"/>
    </row>
    <row r="25" spans="1:8" s="20" customFormat="1" ht="15.75" customHeight="1" x14ac:dyDescent="0.2">
      <c r="C25" s="41"/>
      <c r="D25" s="41"/>
      <c r="E25" s="41"/>
      <c r="F25" s="39"/>
    </row>
    <row r="26" spans="1:8" s="20" customFormat="1" ht="15.75" customHeight="1" x14ac:dyDescent="0.2">
      <c r="C26" s="37"/>
      <c r="D26" s="37"/>
      <c r="E26" s="37"/>
      <c r="F26" s="37"/>
    </row>
    <row r="27" spans="1:8" s="20" customFormat="1" ht="15.75" customHeight="1" x14ac:dyDescent="0.2">
      <c r="C27" s="37"/>
      <c r="D27" s="37"/>
      <c r="E27" s="37"/>
      <c r="F27" s="37"/>
    </row>
    <row r="28" spans="1:8" ht="15.75" customHeight="1" x14ac:dyDescent="0.2">
      <c r="A28" s="20"/>
      <c r="B28" s="20"/>
      <c r="C28" s="42"/>
      <c r="D28" s="42"/>
      <c r="E28" s="42"/>
      <c r="F28" s="42"/>
      <c r="G28" s="20"/>
      <c r="H28" s="20"/>
    </row>
    <row r="29" spans="1:8" ht="15.75" customHeight="1" x14ac:dyDescent="0.2">
      <c r="A29" s="22"/>
      <c r="B29" s="22"/>
      <c r="C29" s="34"/>
      <c r="D29" s="34"/>
      <c r="E29" s="34"/>
      <c r="F29" s="34"/>
      <c r="G29" s="20"/>
      <c r="H29" s="20"/>
    </row>
    <row r="30" spans="1:8" ht="15.75" customHeight="1" x14ac:dyDescent="0.2">
      <c r="A30" s="20"/>
      <c r="B30" s="20"/>
      <c r="C30" s="34"/>
      <c r="D30" s="34"/>
      <c r="E30" s="34"/>
      <c r="F30" s="34"/>
      <c r="G30" s="20"/>
      <c r="H30" s="20"/>
    </row>
    <row r="31" spans="1:8" ht="15.75" customHeight="1" x14ac:dyDescent="0.2">
      <c r="A31" s="20"/>
      <c r="B31" s="20"/>
      <c r="C31" s="37"/>
      <c r="D31" s="37"/>
      <c r="E31" s="37"/>
      <c r="F31" s="37"/>
      <c r="G31" s="20"/>
      <c r="H31" s="20"/>
    </row>
    <row r="32" spans="1:8" x14ac:dyDescent="0.2">
      <c r="A32" s="20"/>
      <c r="B32" s="20"/>
      <c r="C32" s="34"/>
      <c r="D32" s="34"/>
      <c r="E32" s="34"/>
      <c r="F32" s="34"/>
      <c r="G32" s="20"/>
      <c r="H32" s="20"/>
    </row>
    <row r="33" spans="1:8" x14ac:dyDescent="0.2">
      <c r="A33" s="20"/>
      <c r="B33" s="20"/>
      <c r="C33" s="34"/>
      <c r="D33" s="34"/>
      <c r="E33" s="34"/>
      <c r="F33" s="34"/>
      <c r="G33" s="20"/>
      <c r="H33" s="20"/>
    </row>
    <row r="34" spans="1:8" x14ac:dyDescent="0.2">
      <c r="A34" s="20"/>
      <c r="B34" s="20"/>
      <c r="C34" s="34"/>
      <c r="D34" s="34"/>
      <c r="E34" s="34"/>
      <c r="F34" s="34"/>
      <c r="G34" s="20"/>
      <c r="H34" s="20"/>
    </row>
    <row r="35" spans="1:8" x14ac:dyDescent="0.2">
      <c r="A35" s="20"/>
      <c r="B35" s="20"/>
      <c r="C35" s="34"/>
      <c r="D35" s="34"/>
      <c r="E35" s="34"/>
      <c r="F35" s="34"/>
      <c r="G35" s="20"/>
      <c r="H35" s="20"/>
    </row>
    <row r="36" spans="1:8" x14ac:dyDescent="0.2">
      <c r="A36" s="20"/>
      <c r="B36" s="20"/>
      <c r="C36" s="34"/>
      <c r="D36" s="34"/>
      <c r="E36" s="34"/>
      <c r="F36" s="34"/>
      <c r="G36" s="20"/>
      <c r="H36" s="20"/>
    </row>
    <row r="37" spans="1:8" x14ac:dyDescent="0.2">
      <c r="A37" s="20"/>
      <c r="B37" s="20"/>
      <c r="C37" s="34"/>
      <c r="D37" s="34"/>
      <c r="E37" s="34"/>
      <c r="F37" s="34"/>
      <c r="G37" s="20"/>
      <c r="H37" s="20"/>
    </row>
    <row r="38" spans="1:8" x14ac:dyDescent="0.2">
      <c r="A38" s="20"/>
      <c r="B38" s="20"/>
      <c r="C38" s="34"/>
      <c r="D38" s="34"/>
      <c r="E38" s="34"/>
      <c r="F38" s="34"/>
      <c r="G38" s="20"/>
      <c r="H38" s="20"/>
    </row>
    <row r="39" spans="1:8" x14ac:dyDescent="0.2">
      <c r="A39" s="20"/>
      <c r="B39" s="20"/>
      <c r="C39" s="34"/>
      <c r="D39" s="34"/>
      <c r="E39" s="34"/>
      <c r="F39" s="34"/>
      <c r="G39" s="20"/>
      <c r="H39" s="20"/>
    </row>
    <row r="40" spans="1:8" x14ac:dyDescent="0.2">
      <c r="A40" s="20"/>
      <c r="B40" s="20"/>
      <c r="C40" s="34"/>
      <c r="D40" s="34"/>
      <c r="E40" s="34"/>
      <c r="F40" s="34"/>
      <c r="G40" s="20"/>
      <c r="H40" s="20"/>
    </row>
    <row r="41" spans="1:8" x14ac:dyDescent="0.2">
      <c r="C41" s="27"/>
      <c r="D41" s="27"/>
      <c r="E41" s="27"/>
      <c r="F41" s="27"/>
    </row>
    <row r="42" spans="1:8" x14ac:dyDescent="0.2">
      <c r="C42" s="27"/>
      <c r="D42" s="27"/>
      <c r="E42" s="27"/>
      <c r="F42" s="27"/>
    </row>
    <row r="43" spans="1:8" x14ac:dyDescent="0.2">
      <c r="C43" s="27"/>
      <c r="D43" s="27"/>
      <c r="E43" s="27"/>
      <c r="F43" s="27"/>
    </row>
    <row r="44" spans="1:8" x14ac:dyDescent="0.2">
      <c r="C44" s="27"/>
      <c r="D44" s="27"/>
      <c r="E44" s="27"/>
      <c r="F44" s="27"/>
    </row>
    <row r="45" spans="1:8" x14ac:dyDescent="0.2">
      <c r="C45" s="27"/>
      <c r="D45" s="27"/>
      <c r="E45" s="27"/>
      <c r="F45" s="27"/>
    </row>
    <row r="46" spans="1:8" x14ac:dyDescent="0.2">
      <c r="C46" s="27"/>
      <c r="D46" s="27"/>
      <c r="E46" s="27"/>
      <c r="F46" s="27"/>
    </row>
    <row r="47" spans="1:8" x14ac:dyDescent="0.2">
      <c r="C47" s="27"/>
      <c r="D47" s="27"/>
      <c r="E47" s="27"/>
      <c r="F47" s="27"/>
    </row>
    <row r="48" spans="1:8" x14ac:dyDescent="0.2">
      <c r="C48" s="27"/>
      <c r="D48" s="27"/>
      <c r="E48" s="27"/>
      <c r="F48" s="27"/>
    </row>
  </sheetData>
  <customSheetViews>
    <customSheetView guid="{E15FBE34-FE0E-4FB3-BF77-D720D4424F83}" showGridLines="0">
      <selection activeCell="B26" sqref="B26:B27"/>
      <pageMargins left="0.7" right="0.7" top="0.75" bottom="0.75" header="0.3" footer="0.3"/>
      <pageSetup paperSize="9" orientation="portrait" verticalDpi="1200" r:id="rId1"/>
    </customSheetView>
    <customSheetView guid="{B3B79DE6-B790-447F-9BF8-243B216057B6}" showGridLines="0">
      <selection activeCell="F3" sqref="F3:F4"/>
      <pageMargins left="0.7" right="0.7" top="0.75" bottom="0.75" header="0.3" footer="0.3"/>
      <pageSetup paperSize="9" orientation="portrait" verticalDpi="1200" r:id="rId2"/>
    </customSheetView>
  </customSheetViews>
  <mergeCells count="2">
    <mergeCell ref="F3:F4"/>
    <mergeCell ref="C4:D4"/>
  </mergeCells>
  <hyperlinks>
    <hyperlink ref="H3" location="Index!A1" display="Index"/>
  </hyperlinks>
  <pageMargins left="0.7" right="0.7" top="0.75" bottom="0.75" header="0.3" footer="0.3"/>
  <pageSetup paperSize="9" orientation="portrait" verticalDpi="12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B45E6"/>
  </sheetPr>
  <dimension ref="A1:G111"/>
  <sheetViews>
    <sheetView showGridLines="0" workbookViewId="0">
      <selection activeCell="F7" sqref="F7"/>
    </sheetView>
  </sheetViews>
  <sheetFormatPr defaultColWidth="10.28515625" defaultRowHeight="12.75" x14ac:dyDescent="0.2"/>
  <cols>
    <col min="1" max="1" width="109.28515625" style="18" customWidth="1"/>
    <col min="2" max="3" width="15.85546875" style="18" customWidth="1"/>
    <col min="4" max="4" width="12.140625" style="28" customWidth="1"/>
    <col min="5" max="5" width="3.5703125" style="18" customWidth="1"/>
    <col min="6" max="6" width="8.5703125" style="18" customWidth="1"/>
    <col min="7" max="16384" width="10.28515625" style="18"/>
  </cols>
  <sheetData>
    <row r="1" spans="1:6" x14ac:dyDescent="0.2">
      <c r="A1" s="19" t="s">
        <v>144</v>
      </c>
      <c r="B1" s="19"/>
    </row>
    <row r="3" spans="1:6" ht="15.75" customHeight="1" x14ac:dyDescent="0.2">
      <c r="A3" s="59"/>
      <c r="B3" s="59"/>
      <c r="C3" s="59"/>
      <c r="D3" s="60"/>
      <c r="F3" s="68" t="s">
        <v>137</v>
      </c>
    </row>
    <row r="4" spans="1:6" ht="37.5" customHeight="1" thickBot="1" x14ac:dyDescent="0.25">
      <c r="A4" s="61" t="s">
        <v>138</v>
      </c>
      <c r="B4" s="62" t="s">
        <v>146</v>
      </c>
      <c r="C4" s="62" t="s">
        <v>147</v>
      </c>
      <c r="D4" s="63" t="s">
        <v>22</v>
      </c>
    </row>
    <row r="5" spans="1:6" s="20" customFormat="1" ht="15.75" customHeight="1" thickTop="1" x14ac:dyDescent="0.2">
      <c r="A5" s="22" t="s">
        <v>23</v>
      </c>
      <c r="B5" s="34"/>
      <c r="C5" s="43"/>
      <c r="D5" s="45"/>
    </row>
    <row r="6" spans="1:6" s="20" customFormat="1" ht="15.75" customHeight="1" x14ac:dyDescent="0.2">
      <c r="A6" s="20" t="s">
        <v>24</v>
      </c>
      <c r="B6" s="34">
        <f>+'[2]9M 2018'!$K$29</f>
        <v>59014</v>
      </c>
      <c r="C6" s="43">
        <v>59017</v>
      </c>
      <c r="D6" s="45">
        <v>1</v>
      </c>
    </row>
    <row r="7" spans="1:6" s="20" customFormat="1" ht="15.75" customHeight="1" x14ac:dyDescent="0.2">
      <c r="A7" s="20" t="s">
        <v>25</v>
      </c>
      <c r="B7" s="34">
        <f>+'[2]9M 2018'!$K$31</f>
        <v>116082</v>
      </c>
      <c r="C7" s="43">
        <v>125370</v>
      </c>
      <c r="D7" s="46">
        <v>2</v>
      </c>
    </row>
    <row r="8" spans="1:6" s="20" customFormat="1" ht="15.75" customHeight="1" x14ac:dyDescent="0.2">
      <c r="A8" s="20" t="s">
        <v>26</v>
      </c>
      <c r="B8" s="34">
        <f>+'[2]9M 2018'!$K$30</f>
        <v>15648</v>
      </c>
      <c r="C8" s="43">
        <v>14436</v>
      </c>
      <c r="D8" s="46">
        <v>3</v>
      </c>
    </row>
    <row r="9" spans="1:6" s="20" customFormat="1" ht="15.75" customHeight="1" x14ac:dyDescent="0.2">
      <c r="A9" s="20" t="s">
        <v>27</v>
      </c>
      <c r="B9" s="34"/>
      <c r="C9" s="35"/>
      <c r="D9" s="45" t="s">
        <v>28</v>
      </c>
    </row>
    <row r="10" spans="1:6" s="20" customFormat="1" ht="15.75" customHeight="1" x14ac:dyDescent="0.2">
      <c r="A10" s="20" t="s">
        <v>29</v>
      </c>
      <c r="B10" s="34"/>
      <c r="C10" s="34"/>
      <c r="D10" s="45">
        <v>4</v>
      </c>
    </row>
    <row r="11" spans="1:6" s="20" customFormat="1" ht="15.75" customHeight="1" x14ac:dyDescent="0.2">
      <c r="A11" s="20" t="s">
        <v>30</v>
      </c>
      <c r="B11" s="34"/>
      <c r="C11" s="43"/>
      <c r="D11" s="46"/>
    </row>
    <row r="12" spans="1:6" s="20" customFormat="1" ht="15.75" customHeight="1" x14ac:dyDescent="0.2">
      <c r="A12" s="20" t="s">
        <v>31</v>
      </c>
      <c r="B12" s="34"/>
      <c r="C12" s="35"/>
      <c r="D12" s="45">
        <v>5</v>
      </c>
    </row>
    <row r="13" spans="1:6" s="20" customFormat="1" ht="15.75" customHeight="1" x14ac:dyDescent="0.2">
      <c r="A13" s="20" t="s">
        <v>32</v>
      </c>
      <c r="B13" s="34">
        <f>+[1]Handrit!$F$19</f>
        <v>-2774.6370031199999</v>
      </c>
      <c r="C13" s="34">
        <v>-12199</v>
      </c>
      <c r="D13" s="45" t="s">
        <v>33</v>
      </c>
    </row>
    <row r="14" spans="1:6" s="20" customFormat="1" ht="15.75" customHeight="1" x14ac:dyDescent="0.2">
      <c r="A14" s="25" t="s">
        <v>34</v>
      </c>
      <c r="B14" s="31">
        <f>SUM(B6:B13)</f>
        <v>187969.36299687999</v>
      </c>
      <c r="C14" s="56">
        <v>186624</v>
      </c>
      <c r="D14" s="29">
        <v>6</v>
      </c>
    </row>
    <row r="15" spans="1:6" s="20" customFormat="1" ht="24" customHeight="1" x14ac:dyDescent="0.2">
      <c r="A15" s="22" t="s">
        <v>35</v>
      </c>
      <c r="B15" s="34"/>
      <c r="C15" s="35"/>
      <c r="D15" s="47"/>
    </row>
    <row r="16" spans="1:6" s="20" customFormat="1" ht="15.75" customHeight="1" x14ac:dyDescent="0.2">
      <c r="A16" s="20" t="s">
        <v>36</v>
      </c>
      <c r="B16" s="34">
        <f>+[1]Handrit!$F$18</f>
        <v>-119</v>
      </c>
      <c r="C16" s="43">
        <v>-112</v>
      </c>
      <c r="D16" s="46">
        <v>7</v>
      </c>
    </row>
    <row r="17" spans="1:5" s="20" customFormat="1" ht="15.75" customHeight="1" x14ac:dyDescent="0.2">
      <c r="A17" s="20" t="s">
        <v>37</v>
      </c>
      <c r="B17" s="34">
        <f>+[1]Handrit!$F$14</f>
        <v>-11445.366464000001</v>
      </c>
      <c r="C17" s="43">
        <v>-11230</v>
      </c>
      <c r="D17" s="46">
        <v>8</v>
      </c>
    </row>
    <row r="18" spans="1:5" s="20" customFormat="1" ht="15.75" customHeight="1" x14ac:dyDescent="0.2">
      <c r="A18" s="20" t="s">
        <v>38</v>
      </c>
      <c r="B18" s="34"/>
      <c r="C18" s="48"/>
      <c r="D18" s="46">
        <v>9</v>
      </c>
    </row>
    <row r="19" spans="1:5" s="20" customFormat="1" ht="26.25" customHeight="1" x14ac:dyDescent="0.2">
      <c r="A19" s="44" t="s">
        <v>39</v>
      </c>
      <c r="B19" s="34">
        <f>+[1]Handrit!$F$15</f>
        <v>-563.74670300000002</v>
      </c>
      <c r="C19" s="43">
        <v>-509</v>
      </c>
      <c r="D19" s="46">
        <v>10</v>
      </c>
    </row>
    <row r="20" spans="1:5" s="20" customFormat="1" ht="15.75" customHeight="1" x14ac:dyDescent="0.2">
      <c r="A20" s="20" t="s">
        <v>40</v>
      </c>
      <c r="B20" s="34">
        <f>+[1]Handrit!$F$17</f>
        <v>-999</v>
      </c>
      <c r="C20" s="43">
        <v>-914</v>
      </c>
      <c r="D20" s="46">
        <v>11</v>
      </c>
    </row>
    <row r="21" spans="1:5" s="20" customFormat="1" ht="15.75" customHeight="1" x14ac:dyDescent="0.2">
      <c r="A21" s="20" t="s">
        <v>41</v>
      </c>
      <c r="B21" s="34"/>
      <c r="C21" s="48"/>
      <c r="D21" s="46">
        <v>12</v>
      </c>
    </row>
    <row r="22" spans="1:5" s="20" customFormat="1" ht="15.75" customHeight="1" x14ac:dyDescent="0.2">
      <c r="A22" s="20" t="s">
        <v>42</v>
      </c>
      <c r="B22" s="34"/>
      <c r="C22" s="43"/>
      <c r="D22" s="46">
        <v>13</v>
      </c>
    </row>
    <row r="23" spans="1:5" s="20" customFormat="1" ht="15.75" customHeight="1" x14ac:dyDescent="0.2">
      <c r="A23" s="20" t="s">
        <v>43</v>
      </c>
      <c r="C23" s="37"/>
      <c r="D23" s="46">
        <v>14</v>
      </c>
    </row>
    <row r="24" spans="1:5" ht="15.75" customHeight="1" x14ac:dyDescent="0.2">
      <c r="A24" s="20" t="s">
        <v>44</v>
      </c>
      <c r="B24" s="20"/>
      <c r="C24" s="42"/>
      <c r="D24" s="46">
        <v>15</v>
      </c>
      <c r="E24" s="20"/>
    </row>
    <row r="25" spans="1:5" ht="15.75" customHeight="1" x14ac:dyDescent="0.2">
      <c r="A25" s="20" t="s">
        <v>45</v>
      </c>
      <c r="B25" s="20">
        <f>+[1]Handrit!$F$16</f>
        <v>-190</v>
      </c>
      <c r="C25" s="34">
        <v>-190</v>
      </c>
      <c r="D25" s="45">
        <v>16</v>
      </c>
      <c r="E25" s="20"/>
    </row>
    <row r="26" spans="1:5" ht="28.5" customHeight="1" x14ac:dyDescent="0.2">
      <c r="A26" s="44" t="s">
        <v>123</v>
      </c>
      <c r="B26" s="20"/>
      <c r="C26" s="34"/>
      <c r="D26" s="45">
        <v>17</v>
      </c>
      <c r="E26" s="20"/>
    </row>
    <row r="27" spans="1:5" ht="27" customHeight="1" x14ac:dyDescent="0.2">
      <c r="A27" s="49" t="s">
        <v>124</v>
      </c>
      <c r="B27" s="20"/>
      <c r="C27" s="37"/>
      <c r="D27" s="46">
        <v>18</v>
      </c>
      <c r="E27" s="20"/>
    </row>
    <row r="28" spans="1:5" ht="26.25" customHeight="1" x14ac:dyDescent="0.2">
      <c r="A28" s="44" t="s">
        <v>125</v>
      </c>
      <c r="B28" s="20"/>
      <c r="C28" s="34"/>
      <c r="D28" s="45">
        <v>19</v>
      </c>
      <c r="E28" s="20"/>
    </row>
    <row r="29" spans="1:5" ht="15.75" customHeight="1" x14ac:dyDescent="0.2">
      <c r="A29" s="20" t="s">
        <v>38</v>
      </c>
      <c r="B29" s="20"/>
      <c r="C29" s="34"/>
      <c r="D29" s="45">
        <v>20</v>
      </c>
      <c r="E29" s="20"/>
    </row>
    <row r="30" spans="1:5" ht="15.75" customHeight="1" x14ac:dyDescent="0.2">
      <c r="A30" s="20" t="s">
        <v>127</v>
      </c>
      <c r="B30" s="20"/>
      <c r="C30" s="34"/>
      <c r="D30" s="45" t="s">
        <v>46</v>
      </c>
      <c r="E30" s="20"/>
    </row>
    <row r="31" spans="1:5" ht="25.5" x14ac:dyDescent="0.2">
      <c r="A31" s="44" t="s">
        <v>128</v>
      </c>
      <c r="B31" s="20"/>
      <c r="C31" s="34"/>
      <c r="D31" s="45">
        <v>21</v>
      </c>
      <c r="E31" s="20"/>
    </row>
    <row r="32" spans="1:5" ht="15.75" customHeight="1" x14ac:dyDescent="0.2">
      <c r="A32" s="20" t="s">
        <v>126</v>
      </c>
      <c r="B32" s="20"/>
      <c r="C32" s="34"/>
      <c r="D32" s="45">
        <v>22</v>
      </c>
      <c r="E32" s="20"/>
    </row>
    <row r="33" spans="1:5" ht="15.75" customHeight="1" x14ac:dyDescent="0.2">
      <c r="A33" s="20" t="s">
        <v>38</v>
      </c>
      <c r="B33" s="20"/>
      <c r="C33" s="34"/>
      <c r="D33" s="45">
        <v>24</v>
      </c>
      <c r="E33" s="20"/>
    </row>
    <row r="34" spans="1:5" ht="15.75" customHeight="1" x14ac:dyDescent="0.2">
      <c r="A34" s="20" t="s">
        <v>47</v>
      </c>
      <c r="B34" s="20"/>
      <c r="C34" s="34"/>
      <c r="D34" s="45" t="s">
        <v>48</v>
      </c>
      <c r="E34" s="20"/>
    </row>
    <row r="35" spans="1:5" ht="15.75" customHeight="1" x14ac:dyDescent="0.2">
      <c r="A35" s="20" t="s">
        <v>49</v>
      </c>
      <c r="B35" s="20"/>
      <c r="C35" s="34"/>
      <c r="D35" s="45" t="s">
        <v>50</v>
      </c>
      <c r="E35" s="20"/>
    </row>
    <row r="36" spans="1:5" ht="15.75" customHeight="1" x14ac:dyDescent="0.2">
      <c r="A36" s="20" t="s">
        <v>51</v>
      </c>
      <c r="B36" s="20"/>
      <c r="C36" s="34"/>
      <c r="D36" s="45">
        <v>26</v>
      </c>
      <c r="E36" s="20"/>
    </row>
    <row r="37" spans="1:5" ht="15.75" customHeight="1" x14ac:dyDescent="0.2">
      <c r="A37" s="18" t="s">
        <v>52</v>
      </c>
      <c r="C37" s="27"/>
      <c r="D37" s="28" t="s">
        <v>53</v>
      </c>
    </row>
    <row r="38" spans="1:5" ht="15.75" customHeight="1" x14ac:dyDescent="0.2">
      <c r="A38" s="18" t="s">
        <v>54</v>
      </c>
      <c r="C38" s="27"/>
      <c r="D38" s="28" t="s">
        <v>55</v>
      </c>
    </row>
    <row r="39" spans="1:5" ht="15.75" customHeight="1" x14ac:dyDescent="0.2">
      <c r="A39" s="18" t="s">
        <v>56</v>
      </c>
      <c r="C39" s="27"/>
      <c r="D39" s="28">
        <v>27</v>
      </c>
    </row>
    <row r="40" spans="1:5" ht="15.75" customHeight="1" x14ac:dyDescent="0.2">
      <c r="A40" s="25" t="s">
        <v>57</v>
      </c>
      <c r="B40" s="31">
        <f>SUM(B16:B39)</f>
        <v>-13317.113167000001</v>
      </c>
      <c r="C40" s="31">
        <f>SUM(C16:C39)</f>
        <v>-12955</v>
      </c>
      <c r="D40" s="29">
        <v>28</v>
      </c>
    </row>
    <row r="41" spans="1:5" ht="15.75" customHeight="1" x14ac:dyDescent="0.2">
      <c r="A41" s="25" t="s">
        <v>58</v>
      </c>
      <c r="B41" s="31">
        <f>+B14+B40</f>
        <v>174652.24982987999</v>
      </c>
      <c r="C41" s="31">
        <f>+C14+C40</f>
        <v>173669</v>
      </c>
      <c r="D41" s="29">
        <v>29</v>
      </c>
    </row>
    <row r="42" spans="1:5" ht="24" customHeight="1" x14ac:dyDescent="0.2">
      <c r="A42" s="19" t="s">
        <v>59</v>
      </c>
      <c r="C42" s="27"/>
    </row>
    <row r="43" spans="1:5" ht="15.75" customHeight="1" x14ac:dyDescent="0.2">
      <c r="A43" s="18" t="s">
        <v>24</v>
      </c>
      <c r="C43" s="27"/>
      <c r="D43" s="28">
        <v>30</v>
      </c>
    </row>
    <row r="44" spans="1:5" ht="15.75" customHeight="1" x14ac:dyDescent="0.2">
      <c r="A44" s="18" t="s">
        <v>60</v>
      </c>
      <c r="C44" s="27"/>
      <c r="D44" s="28">
        <v>33</v>
      </c>
    </row>
    <row r="45" spans="1:5" ht="15.75" customHeight="1" x14ac:dyDescent="0.2">
      <c r="A45" s="18" t="s">
        <v>30</v>
      </c>
    </row>
    <row r="46" spans="1:5" ht="25.5" x14ac:dyDescent="0.2">
      <c r="A46" s="33" t="s">
        <v>61</v>
      </c>
      <c r="B46" s="18">
        <f>+[1]Handrit!$F$22</f>
        <v>739</v>
      </c>
      <c r="C46" s="18">
        <v>741</v>
      </c>
      <c r="D46" s="28">
        <v>34</v>
      </c>
    </row>
    <row r="47" spans="1:5" ht="15.75" customHeight="1" x14ac:dyDescent="0.2">
      <c r="A47" s="25" t="s">
        <v>62</v>
      </c>
      <c r="B47" s="25">
        <f>+B46</f>
        <v>739</v>
      </c>
      <c r="C47" s="25">
        <f>+C46</f>
        <v>741</v>
      </c>
      <c r="D47" s="29">
        <v>36</v>
      </c>
    </row>
    <row r="48" spans="1:5" ht="24" customHeight="1" x14ac:dyDescent="0.2">
      <c r="A48" s="19" t="s">
        <v>63</v>
      </c>
    </row>
    <row r="49" spans="1:4" ht="15.75" customHeight="1" x14ac:dyDescent="0.2">
      <c r="A49" s="18" t="s">
        <v>64</v>
      </c>
      <c r="D49" s="28">
        <v>37</v>
      </c>
    </row>
    <row r="50" spans="1:4" s="33" customFormat="1" ht="25.5" x14ac:dyDescent="0.2">
      <c r="A50" s="33" t="s">
        <v>65</v>
      </c>
      <c r="D50" s="50">
        <v>38</v>
      </c>
    </row>
    <row r="51" spans="1:4" s="33" customFormat="1" ht="25.5" customHeight="1" x14ac:dyDescent="0.2">
      <c r="A51" s="33" t="s">
        <v>134</v>
      </c>
      <c r="D51" s="50">
        <v>39</v>
      </c>
    </row>
    <row r="52" spans="1:4" ht="25.5" x14ac:dyDescent="0.2">
      <c r="A52" s="33" t="s">
        <v>135</v>
      </c>
      <c r="D52" s="28">
        <v>40</v>
      </c>
    </row>
    <row r="53" spans="1:4" ht="25.5" x14ac:dyDescent="0.2">
      <c r="A53" s="33" t="s">
        <v>66</v>
      </c>
      <c r="D53" s="28">
        <v>41</v>
      </c>
    </row>
    <row r="54" spans="1:4" ht="25.5" x14ac:dyDescent="0.2">
      <c r="A54" s="33" t="s">
        <v>67</v>
      </c>
      <c r="D54" s="28" t="s">
        <v>68</v>
      </c>
    </row>
    <row r="55" spans="1:4" ht="25.5" x14ac:dyDescent="0.2">
      <c r="A55" s="33" t="s">
        <v>69</v>
      </c>
      <c r="D55" s="28" t="s">
        <v>70</v>
      </c>
    </row>
    <row r="56" spans="1:4" ht="15.75" customHeight="1" x14ac:dyDescent="0.2">
      <c r="A56" s="33" t="s">
        <v>71</v>
      </c>
      <c r="D56" s="28" t="s">
        <v>72</v>
      </c>
    </row>
    <row r="57" spans="1:4" ht="15.75" customHeight="1" x14ac:dyDescent="0.2">
      <c r="A57" s="18" t="s">
        <v>73</v>
      </c>
      <c r="D57" s="28">
        <v>42</v>
      </c>
    </row>
    <row r="58" spans="1:4" ht="15.75" customHeight="1" x14ac:dyDescent="0.2">
      <c r="A58" s="25" t="s">
        <v>74</v>
      </c>
      <c r="B58" s="25"/>
      <c r="C58" s="25"/>
      <c r="D58" s="29">
        <v>43</v>
      </c>
    </row>
    <row r="59" spans="1:4" ht="15.75" customHeight="1" x14ac:dyDescent="0.2">
      <c r="A59" s="25" t="s">
        <v>75</v>
      </c>
      <c r="B59" s="31">
        <f>+B58+B47</f>
        <v>739</v>
      </c>
      <c r="C59" s="31">
        <f>+C58+C47</f>
        <v>741</v>
      </c>
      <c r="D59" s="29">
        <v>44</v>
      </c>
    </row>
    <row r="60" spans="1:4" ht="15.75" customHeight="1" x14ac:dyDescent="0.2">
      <c r="A60" s="25" t="s">
        <v>76</v>
      </c>
      <c r="B60" s="31">
        <f>+B41+B59</f>
        <v>175391.24982987999</v>
      </c>
      <c r="C60" s="31">
        <f>+C41+C59</f>
        <v>174410</v>
      </c>
      <c r="D60" s="29">
        <v>45</v>
      </c>
    </row>
    <row r="61" spans="1:4" ht="24" customHeight="1" x14ac:dyDescent="0.2">
      <c r="A61" s="19" t="s">
        <v>77</v>
      </c>
      <c r="B61" s="19"/>
      <c r="C61" s="19"/>
    </row>
    <row r="62" spans="1:4" ht="15.75" customHeight="1" x14ac:dyDescent="0.2">
      <c r="A62" s="18" t="s">
        <v>24</v>
      </c>
      <c r="D62" s="28">
        <v>46</v>
      </c>
    </row>
    <row r="63" spans="1:4" ht="15.75" customHeight="1" x14ac:dyDescent="0.2">
      <c r="A63" s="18" t="s">
        <v>78</v>
      </c>
      <c r="D63" s="28">
        <v>47</v>
      </c>
    </row>
    <row r="64" spans="1:4" ht="15.75" customHeight="1" x14ac:dyDescent="0.2">
      <c r="A64" s="18" t="s">
        <v>30</v>
      </c>
    </row>
    <row r="65" spans="1:4" ht="25.5" x14ac:dyDescent="0.2">
      <c r="A65" s="33" t="s">
        <v>79</v>
      </c>
      <c r="D65" s="28">
        <v>48</v>
      </c>
    </row>
    <row r="66" spans="1:4" ht="15.75" customHeight="1" x14ac:dyDescent="0.2">
      <c r="A66" s="18" t="s">
        <v>80</v>
      </c>
      <c r="B66" s="27"/>
      <c r="C66" s="27"/>
      <c r="D66" s="28">
        <v>50</v>
      </c>
    </row>
    <row r="67" spans="1:4" ht="15.75" customHeight="1" x14ac:dyDescent="0.2">
      <c r="A67" s="25" t="s">
        <v>81</v>
      </c>
      <c r="B67" s="31">
        <v>0</v>
      </c>
      <c r="C67" s="31">
        <v>0</v>
      </c>
      <c r="D67" s="29">
        <v>51</v>
      </c>
    </row>
    <row r="68" spans="1:4" ht="24" customHeight="1" x14ac:dyDescent="0.2">
      <c r="A68" s="19" t="s">
        <v>82</v>
      </c>
      <c r="B68" s="27"/>
      <c r="C68" s="27"/>
    </row>
    <row r="69" spans="1:4" ht="15.75" customHeight="1" x14ac:dyDescent="0.2">
      <c r="A69" s="18" t="s">
        <v>83</v>
      </c>
      <c r="D69" s="28">
        <v>52</v>
      </c>
    </row>
    <row r="70" spans="1:4" ht="25.5" x14ac:dyDescent="0.2">
      <c r="A70" s="33" t="s">
        <v>84</v>
      </c>
      <c r="D70" s="28">
        <v>53</v>
      </c>
    </row>
    <row r="71" spans="1:4" ht="26.25" customHeight="1" x14ac:dyDescent="0.2">
      <c r="A71" s="33" t="s">
        <v>136</v>
      </c>
      <c r="D71" s="28">
        <v>54</v>
      </c>
    </row>
    <row r="72" spans="1:4" ht="26.25" customHeight="1" x14ac:dyDescent="0.2">
      <c r="A72" s="33" t="s">
        <v>129</v>
      </c>
      <c r="D72" s="28">
        <v>55</v>
      </c>
    </row>
    <row r="73" spans="1:4" ht="25.5" x14ac:dyDescent="0.2">
      <c r="A73" s="33" t="s">
        <v>85</v>
      </c>
      <c r="D73" s="28">
        <v>56</v>
      </c>
    </row>
    <row r="74" spans="1:4" ht="25.5" x14ac:dyDescent="0.2">
      <c r="A74" s="33" t="s">
        <v>86</v>
      </c>
      <c r="D74" s="28" t="s">
        <v>87</v>
      </c>
    </row>
    <row r="75" spans="1:4" ht="25.5" x14ac:dyDescent="0.2">
      <c r="A75" s="33" t="s">
        <v>88</v>
      </c>
      <c r="D75" s="28" t="s">
        <v>89</v>
      </c>
    </row>
    <row r="76" spans="1:4" ht="15.75" customHeight="1" x14ac:dyDescent="0.2">
      <c r="A76" s="33" t="s">
        <v>90</v>
      </c>
      <c r="D76" s="28" t="s">
        <v>91</v>
      </c>
    </row>
    <row r="77" spans="1:4" ht="15.75" customHeight="1" x14ac:dyDescent="0.2">
      <c r="A77" s="25" t="s">
        <v>92</v>
      </c>
      <c r="B77" s="25"/>
      <c r="C77" s="25"/>
      <c r="D77" s="29">
        <v>57</v>
      </c>
    </row>
    <row r="78" spans="1:4" ht="15.75" customHeight="1" x14ac:dyDescent="0.2">
      <c r="A78" s="25" t="s">
        <v>93</v>
      </c>
      <c r="B78" s="31"/>
      <c r="C78" s="31"/>
      <c r="D78" s="29">
        <v>58</v>
      </c>
    </row>
    <row r="79" spans="1:4" ht="15.75" customHeight="1" x14ac:dyDescent="0.2">
      <c r="A79" s="25" t="s">
        <v>94</v>
      </c>
      <c r="B79" s="31">
        <f>+B60</f>
        <v>175391.24982987999</v>
      </c>
      <c r="C79" s="31">
        <f>+C60</f>
        <v>174410</v>
      </c>
      <c r="D79" s="29">
        <v>59</v>
      </c>
    </row>
    <row r="80" spans="1:4" ht="37.5" customHeight="1" x14ac:dyDescent="0.2">
      <c r="A80" s="33" t="s">
        <v>95</v>
      </c>
      <c r="B80" s="27"/>
      <c r="C80" s="27"/>
      <c r="D80" s="28" t="s">
        <v>96</v>
      </c>
    </row>
    <row r="81" spans="1:7" ht="15.75" customHeight="1" x14ac:dyDescent="0.2">
      <c r="A81" s="23" t="s">
        <v>97</v>
      </c>
      <c r="B81" s="32">
        <f>+[1]!RWA_TOTAL</f>
        <v>806880</v>
      </c>
      <c r="C81" s="32">
        <v>796078</v>
      </c>
      <c r="D81" s="30">
        <v>60</v>
      </c>
    </row>
    <row r="82" spans="1:7" ht="24" customHeight="1" x14ac:dyDescent="0.2">
      <c r="A82" s="19" t="s">
        <v>98</v>
      </c>
      <c r="B82" s="19"/>
      <c r="C82" s="19"/>
    </row>
    <row r="83" spans="1:7" ht="15.75" customHeight="1" x14ac:dyDescent="0.2">
      <c r="A83" s="18" t="s">
        <v>99</v>
      </c>
      <c r="B83" s="52">
        <f>+B41/B81</f>
        <v>0.21645380952543128</v>
      </c>
      <c r="C83" s="52">
        <v>0.23599999999999999</v>
      </c>
      <c r="D83" s="28">
        <v>61</v>
      </c>
    </row>
    <row r="84" spans="1:7" ht="15.75" customHeight="1" x14ac:dyDescent="0.2">
      <c r="A84" s="18" t="s">
        <v>100</v>
      </c>
      <c r="B84" s="52">
        <f>+B60/B81</f>
        <v>0.21736968301343446</v>
      </c>
      <c r="C84" s="52">
        <v>0.23599999999999999</v>
      </c>
      <c r="D84" s="28">
        <v>62</v>
      </c>
    </row>
    <row r="85" spans="1:7" ht="15.75" customHeight="1" x14ac:dyDescent="0.2">
      <c r="A85" s="18" t="s">
        <v>101</v>
      </c>
      <c r="B85" s="53">
        <f>+B79/B81</f>
        <v>0.21736968301343446</v>
      </c>
      <c r="C85" s="53">
        <v>0.23599999999999999</v>
      </c>
      <c r="D85" s="28">
        <v>63</v>
      </c>
    </row>
    <row r="86" spans="1:7" ht="40.5" customHeight="1" x14ac:dyDescent="0.2">
      <c r="A86" s="33" t="s">
        <v>130</v>
      </c>
      <c r="B86" s="58">
        <v>8.4000000000000005E-2</v>
      </c>
      <c r="C86" s="52">
        <v>8.4000000000000005E-2</v>
      </c>
      <c r="D86" s="28">
        <v>64</v>
      </c>
    </row>
    <row r="87" spans="1:7" ht="15.75" customHeight="1" x14ac:dyDescent="0.2">
      <c r="A87" s="18" t="s">
        <v>117</v>
      </c>
      <c r="B87" s="58">
        <v>2.5000000000000001E-2</v>
      </c>
      <c r="C87" s="51">
        <v>2.5000000000000001E-2</v>
      </c>
      <c r="D87" s="28">
        <v>65</v>
      </c>
    </row>
    <row r="88" spans="1:7" ht="15.75" customHeight="1" x14ac:dyDescent="0.2">
      <c r="A88" s="18" t="s">
        <v>118</v>
      </c>
      <c r="B88" s="58">
        <v>1.17E-2</v>
      </c>
      <c r="C88" s="52">
        <v>1.2E-2</v>
      </c>
      <c r="D88" s="28">
        <v>66</v>
      </c>
    </row>
    <row r="89" spans="1:7" ht="15.75" customHeight="1" x14ac:dyDescent="0.2">
      <c r="A89" s="18" t="s">
        <v>119</v>
      </c>
      <c r="B89" s="58">
        <v>2.76E-2</v>
      </c>
      <c r="C89" s="52">
        <v>2.7E-2</v>
      </c>
      <c r="D89" s="28">
        <v>67</v>
      </c>
    </row>
    <row r="90" spans="1:7" ht="15.75" customHeight="1" x14ac:dyDescent="0.2">
      <c r="A90" s="33" t="s">
        <v>120</v>
      </c>
      <c r="B90" s="58">
        <v>0.02</v>
      </c>
      <c r="C90" s="52">
        <v>0.02</v>
      </c>
      <c r="D90" s="28" t="s">
        <v>102</v>
      </c>
    </row>
    <row r="91" spans="1:7" ht="15.75" customHeight="1" x14ac:dyDescent="0.2">
      <c r="A91" s="18" t="s">
        <v>103</v>
      </c>
      <c r="B91" s="58">
        <f>+B83-G91</f>
        <v>0.17145380952543127</v>
      </c>
      <c r="C91" s="52">
        <f>+C83-G91</f>
        <v>0.191</v>
      </c>
      <c r="D91" s="28">
        <v>68</v>
      </c>
      <c r="G91" s="52">
        <v>4.4999999999999998E-2</v>
      </c>
    </row>
    <row r="92" spans="1:7" ht="15.75" customHeight="1" x14ac:dyDescent="0.2">
      <c r="A92" s="18" t="s">
        <v>121</v>
      </c>
      <c r="D92" s="28">
        <v>69</v>
      </c>
    </row>
    <row r="93" spans="1:7" ht="15.75" customHeight="1" x14ac:dyDescent="0.2">
      <c r="A93" s="18" t="s">
        <v>121</v>
      </c>
      <c r="D93" s="28">
        <v>70</v>
      </c>
    </row>
    <row r="94" spans="1:7" ht="15.75" customHeight="1" x14ac:dyDescent="0.2">
      <c r="A94" s="24" t="s">
        <v>121</v>
      </c>
      <c r="B94" s="24"/>
      <c r="C94" s="24"/>
      <c r="D94" s="54">
        <v>71</v>
      </c>
    </row>
    <row r="95" spans="1:7" ht="24" customHeight="1" x14ac:dyDescent="0.2">
      <c r="A95" s="19" t="s">
        <v>104</v>
      </c>
    </row>
    <row r="96" spans="1:7" ht="27.75" customHeight="1" x14ac:dyDescent="0.2">
      <c r="A96" s="33" t="s">
        <v>133</v>
      </c>
      <c r="B96" s="57">
        <f>+'[1]Eignarhl. fjarm.ft'!$D$21/1000000</f>
        <v>4053.5254500000001</v>
      </c>
      <c r="C96" s="27">
        <v>3536.676293</v>
      </c>
      <c r="D96" s="28">
        <v>72</v>
      </c>
    </row>
    <row r="97" spans="1:4" ht="30" customHeight="1" x14ac:dyDescent="0.2">
      <c r="A97" s="33" t="s">
        <v>132</v>
      </c>
      <c r="B97" s="27"/>
      <c r="C97" s="27"/>
      <c r="D97" s="28">
        <v>73</v>
      </c>
    </row>
    <row r="98" spans="1:4" ht="15.75" customHeight="1" x14ac:dyDescent="0.2">
      <c r="A98" s="18" t="s">
        <v>38</v>
      </c>
      <c r="B98" s="27"/>
      <c r="C98" s="27"/>
      <c r="D98" s="28">
        <v>74</v>
      </c>
    </row>
    <row r="99" spans="1:4" ht="25.5" x14ac:dyDescent="0.2">
      <c r="A99" s="55" t="s">
        <v>131</v>
      </c>
      <c r="B99" s="36"/>
      <c r="C99" s="36"/>
      <c r="D99" s="54">
        <v>75</v>
      </c>
    </row>
    <row r="100" spans="1:4" ht="24" customHeight="1" x14ac:dyDescent="0.2">
      <c r="A100" s="19" t="s">
        <v>105</v>
      </c>
      <c r="B100" s="27"/>
      <c r="C100" s="27"/>
    </row>
    <row r="101" spans="1:4" x14ac:dyDescent="0.2">
      <c r="A101" s="33" t="s">
        <v>106</v>
      </c>
      <c r="B101" s="27"/>
      <c r="C101" s="27"/>
      <c r="D101" s="28">
        <v>76</v>
      </c>
    </row>
    <row r="102" spans="1:4" ht="15.75" customHeight="1" x14ac:dyDescent="0.2">
      <c r="A102" s="18" t="s">
        <v>107</v>
      </c>
      <c r="B102" s="57">
        <f>+B81*1.25%</f>
        <v>10086</v>
      </c>
      <c r="C102" s="57">
        <v>9950.9750000000004</v>
      </c>
      <c r="D102" s="28">
        <v>77</v>
      </c>
    </row>
    <row r="103" spans="1:4" ht="25.5" x14ac:dyDescent="0.2">
      <c r="A103" s="33" t="s">
        <v>108</v>
      </c>
      <c r="B103" s="27"/>
      <c r="C103" s="27"/>
      <c r="D103" s="28">
        <v>78</v>
      </c>
    </row>
    <row r="104" spans="1:4" ht="15.75" customHeight="1" x14ac:dyDescent="0.2">
      <c r="A104" s="24" t="s">
        <v>109</v>
      </c>
      <c r="B104" s="24"/>
      <c r="C104" s="24"/>
      <c r="D104" s="54">
        <v>79</v>
      </c>
    </row>
    <row r="105" spans="1:4" ht="24" customHeight="1" x14ac:dyDescent="0.2">
      <c r="A105" s="19" t="s">
        <v>110</v>
      </c>
    </row>
    <row r="106" spans="1:4" ht="15.75" customHeight="1" x14ac:dyDescent="0.2">
      <c r="A106" s="18" t="s">
        <v>111</v>
      </c>
      <c r="D106" s="28">
        <v>80</v>
      </c>
    </row>
    <row r="107" spans="1:4" ht="15.75" customHeight="1" x14ac:dyDescent="0.2">
      <c r="A107" s="18" t="s">
        <v>112</v>
      </c>
      <c r="D107" s="28">
        <v>81</v>
      </c>
    </row>
    <row r="108" spans="1:4" ht="15.75" customHeight="1" x14ac:dyDescent="0.2">
      <c r="A108" s="18" t="s">
        <v>113</v>
      </c>
      <c r="D108" s="28">
        <v>82</v>
      </c>
    </row>
    <row r="109" spans="1:4" ht="15.75" customHeight="1" x14ac:dyDescent="0.2">
      <c r="A109" s="18" t="s">
        <v>114</v>
      </c>
      <c r="D109" s="28">
        <v>83</v>
      </c>
    </row>
    <row r="110" spans="1:4" ht="15.75" customHeight="1" x14ac:dyDescent="0.2">
      <c r="A110" s="18" t="s">
        <v>115</v>
      </c>
      <c r="D110" s="28">
        <v>84</v>
      </c>
    </row>
    <row r="111" spans="1:4" ht="15.75" customHeight="1" x14ac:dyDescent="0.2">
      <c r="A111" s="24" t="s">
        <v>116</v>
      </c>
      <c r="B111" s="24"/>
      <c r="C111" s="24"/>
      <c r="D111" s="54">
        <v>85</v>
      </c>
    </row>
  </sheetData>
  <customSheetViews>
    <customSheetView guid="{E15FBE34-FE0E-4FB3-BF77-D720D4424F83}" showGridLines="0">
      <selection activeCell="G10" sqref="G10"/>
      <pageMargins left="0.7" right="0.7" top="0.75" bottom="0.75" header="0.3" footer="0.3"/>
      <pageSetup paperSize="9" orientation="portrait" verticalDpi="1200" r:id="rId1"/>
    </customSheetView>
    <customSheetView guid="{B3B79DE6-B790-447F-9BF8-243B216057B6}" showGridLines="0">
      <selection activeCell="G10" sqref="G10"/>
      <pageMargins left="0.7" right="0.7" top="0.75" bottom="0.75" header="0.3" footer="0.3"/>
      <pageSetup paperSize="9" orientation="portrait" verticalDpi="1200" r:id="rId2"/>
    </customSheetView>
  </customSheetViews>
  <hyperlinks>
    <hyperlink ref="F3" location="Index!A1" display="Index"/>
  </hyperlinks>
  <pageMargins left="0.7" right="0.7" top="0.75" bottom="0.75" header="0.3" footer="0.3"/>
  <pageSetup paperSize="9" orientation="portrait" verticalDpi="120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Index</vt:lpstr>
      <vt:lpstr>EU OV1</vt:lpstr>
      <vt:lpstr>OFD</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Elma Rún Friðriksdóttir</dc:creator>
  <cp:lastModifiedBy>Elma Rún Friðriksdóttir</cp:lastModifiedBy>
  <dcterms:created xsi:type="dcterms:W3CDTF">2018-02-14T00:03:15Z</dcterms:created>
  <dcterms:modified xsi:type="dcterms:W3CDTF">2018-11-01T11:14:52Z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1559472706</vt:i4>
  </property>
  <property fmtid="{D5CDD505-2E9C-101B-9397-08002B2CF9AE}" pid="3" name="_NewReviewCycle">
    <vt:lpwstr/>
  </property>
  <property fmtid="{D5CDD505-2E9C-101B-9397-08002B2CF9AE}" pid="4" name="_EmailSubject">
    <vt:lpwstr>Pillar 3 töflur fyrir 1H 2018</vt:lpwstr>
  </property>
  <property fmtid="{D5CDD505-2E9C-101B-9397-08002B2CF9AE}" pid="5" name="_AuthorEmail">
    <vt:lpwstr>elma.fridriksdottir@arionbanki.is</vt:lpwstr>
  </property>
  <property fmtid="{D5CDD505-2E9C-101B-9397-08002B2CF9AE}" pid="6" name="_AuthorEmailDisplayName">
    <vt:lpwstr>Elma Rún Friðriksdóttir</vt:lpwstr>
  </property>
  <property fmtid="{D5CDD505-2E9C-101B-9397-08002B2CF9AE}" pid="7" name="_PreviousAdHocReviewCycleID">
    <vt:i4>272952272</vt:i4>
  </property>
  <property fmtid="{D5CDD505-2E9C-101B-9397-08002B2CF9AE}" pid="8" name="_ReviewingToolsShownOnce">
    <vt:lpwstr/>
  </property>
</Properties>
</file>